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<sst xmlns="http://schemas.openxmlformats.org/spreadsheetml/2006/main" count="11711" uniqueCount="3009">
  <si>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</si>
  <si>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</si>
  <si>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</si>
  <si>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</si>
  <si>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</si>
  <si>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</si>
  <si>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</si>
  <si>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</si>
  <si>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</si>
  <si>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</si>
  <si>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</si>
  <si>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</si>
  <si>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</si>
  <si>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</si>
  <si>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</si>
  <si>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</si>
  <si>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</si>
  <si>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</si>
  <si>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</si>
  <si>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</si>
  <si>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</si>
  <si>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</si>
  <si>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</si>
  <si>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</si>
  <si>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</si>
  <si>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</si>
  <si>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</si>
  <si>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</si>
  <si>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</si>
  <si>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</si>
  <si>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</si>
  <si>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</si>
  <si>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</si>
  <si>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</si>
  <si>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</si>
  <si>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</si>
  <si>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</si>
  <si>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</si>
  <si>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</si>
  <si>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</si>
  <si>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</si>
  <si>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705-2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</si>
  <si>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</si>
  <si>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</si>
  <si>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</si>
  <si>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</si>
  <si>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</si>
  <si>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</si>
  <si>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</si>
  <si>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</si>
  <si>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</si>
  <si>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</si>
  <si>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</si>
  <si>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</si>
  <si>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</si>
  <si>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</si>
  <si>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</si>
  <si>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</si>
  <si>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</si>
  <si>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</si>
  <si>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</si>
  <si>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</si>
  <si>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</si>
  <si>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</si>
  <si>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</si>
  <si>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</si>
  <si>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</si>
  <si>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</si>
  <si>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</si>
  <si>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</si>
  <si>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</si>
  <si>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</si>
  <si>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</si>
  <si>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</si>
  <si>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</si>
  <si>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</si>
  <si>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</si>
  <si>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</si>
  <si>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</si>
  <si>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</si>
  <si>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</si>
  <si>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</si>
  <si>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</si>
  <si>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</si>
  <si>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</si>
  <si>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</si>
  <si>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</si>
  <si>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</si>
  <si>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</si>
  <si>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</si>
  <si>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</si>
  <si>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</si>
  <si>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</si>
  <si>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</si>
  <si>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</si>
  <si>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</si>
  <si>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</si>
  <si>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</si>
  <si>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</si>
  <si>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</si>
  <si>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</si>
  <si>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</si>
  <si>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</si>
  <si>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</si>
  <si>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</si>
  <si>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</si>
  <si>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</si>
  <si>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</si>
  <si>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</si>
  <si>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</si>
  <si>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</si>
  <si>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</si>
  <si>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</si>
  <si>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</si>
  <si>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</si>
  <si>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</si>
  <si>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</si>
  <si>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</si>
  <si>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</si>
  <si>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</si>
  <si>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</si>
  <si>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</si>
  <si>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</si>
  <si>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</si>
  <si>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</si>
  <si>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</si>
  <si>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</si>
  <si>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</si>
  <si>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</si>
  <si>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</si>
  <si>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</si>
  <si>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</si>
  <si>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</si>
  <si>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</si>
  <si>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</si>
  <si>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</si>
  <si>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</si>
  <si>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</si>
  <si>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</si>
  <si>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</si>
  <si>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</si>
  <si>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</si>
  <si>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</si>
  <si>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</si>
  <si>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</si>
  <si>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</si>
  <si>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</si>
  <si>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</si>
  <si>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</si>
  <si>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</si>
  <si>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</si>
  <si>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</si>
  <si>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</si>
  <si>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</si>
  <si>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</si>
  <si>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</si>
  <si>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</si>
  <si>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</si>
  <si>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</si>
  <si>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</si>
  <si>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</si>
  <si>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</si>
  <si>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</si>
  <si>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</si>
  <si>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</si>
  <si>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</si>
  <si>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</si>
  <si>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</si>
  <si>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</si>
  <si>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</si>
  <si>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</si>
  <si>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</si>
  <si>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</si>
  <si>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</si>
  <si>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</si>
  <si>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</si>
  <si>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</si>
  <si>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</si>
  <si>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</si>
  <si>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</si>
  <si>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</si>
  <si>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</si>
  <si>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</si>
  <si>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</si>
  <si>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</si>
  <si>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</si>
  <si>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</si>
  <si>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</si>
  <si>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</si>
  <si>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</si>
  <si>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</si>
  <si>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</si>
  <si>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</si>
  <si>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</si>
  <si>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</si>
  <si>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</si>
  <si>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</si>
  <si>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</si>
  <si>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</si>
  <si>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</si>
  <si>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</si>
  <si>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</si>
  <si>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</si>
  <si>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</si>
  <si>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</si>
  <si>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</si>
  <si>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</si>
  <si>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</si>
  <si>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</si>
  <si>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</si>
  <si>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</si>
  <si>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</si>
  <si>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</si>
  <si>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</si>
  <si>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</si>
  <si>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</si>
  <si>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</si>
  <si>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</si>
  <si>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</si>
  <si>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</si>
  <si>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</si>
  <si>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</si>
  <si>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</si>
  <si>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</si>
  <si>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</si>
  <si>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</si>
  <si>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</si>
  <si>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</si>
  <si>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</si>
  <si>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</si>
  <si>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</si>
  <si>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</si>
  <si>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</si>
  <si>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</si>
  <si>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</si>
  <si>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</si>
  <si>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</si>
  <si>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</si>
  <si>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</si>
  <si>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</si>
  <si>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</si>
  <si>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</si>
  <si>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</si>
  <si>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</si>
  <si>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</si>
  <si>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</si>
  <si>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</si>
  <si>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</si>
  <si>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</si>
  <si>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</si>
  <si>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</si>
  <si>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</si>
  <si>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</si>
  <si>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</si>
  <si>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</si>
  <si>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</si>
  <si>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</si>
  <si>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</si>
  <si>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</si>
  <si>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</si>
  <si>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</si>
  <si>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с.Горнозаводск</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</si>
  <si>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</si>
  <si>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</si>
  <si>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</si>
  <si>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</si>
  <si>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</si>
  <si>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</si>
  <si>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</si>
  <si>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</si>
  <si>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</si>
  <si>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</si>
  <si>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</si>
  <si>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</si>
  <si>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</si>
  <si>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</si>
  <si>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</si>
  <si>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</si>
  <si>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</si>
  <si>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</si>
  <si>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</si>
  <si>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</si>
  <si>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</si>
  <si>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</si>
  <si>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</si>
  <si>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</si>
  <si>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</si>
  <si>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</si>
  <si>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</si>
  <si>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</si>
  <si>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</si>
  <si>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</si>
  <si>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</si>
  <si>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</si>
  <si>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</si>
  <si>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</si>
  <si>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</si>
  <si>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</si>
  <si>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</si>
  <si>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</si>
  <si>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</si>
  <si>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</si>
  <si>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</si>
  <si>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</si>
  <si>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</si>
  <si>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</si>
  <si>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</si>
  <si>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</si>
  <si>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</si>
  <si>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</si>
  <si>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</si>
  <si>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</si>
  <si>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</si>
  <si>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</si>
  <si>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</si>
  <si>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</si>
  <si>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</si>
  <si>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</si>
  <si>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</si>
  <si>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</si>
  <si>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</si>
  <si>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</si>
  <si>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</si>
  <si>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</si>
  <si>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</si>
  <si>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</si>
  <si>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</si>
  <si>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</si>
  <si>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</si>
  <si>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</si>
  <si>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</si>
  <si>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</si>
  <si>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</si>
  <si>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</si>
  <si>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</si>
  <si>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</si>
  <si>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</si>
  <si>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</si>
  <si>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</si>
  <si>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</si>
  <si>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</si>
  <si>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</si>
  <si>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</si>
  <si>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</si>
  <si>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</si>
  <si>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</si>
  <si>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</si>
  <si>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</si>
  <si>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</si>
  <si>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</si>
  <si>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</si>
  <si>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</si>
  <si>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</si>
  <si>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</si>
  <si>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</si>
  <si>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</si>
  <si>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</si>
  <si>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</si>
  <si>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</si>
  <si>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</si>
  <si>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</si>
  <si>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</si>
  <si>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</si>
  <si>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</si>
  <si>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</si>
  <si>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</si>
  <si>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</si>
  <si>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</si>
  <si>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</si>
  <si>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</si>
  <si>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</si>
  <si>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</si>
  <si>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</si>
  <si>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</si>
  <si>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</si>
  <si>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</si>
  <si>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</si>
  <si>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</si>
  <si>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</si>
  <si>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</si>
  <si>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</si>
  <si>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</si>
  <si>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</si>
  <si>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</si>
  <si>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</si>
  <si>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</si>
  <si>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</si>
  <si>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</si>
  <si>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</si>
  <si>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</si>
  <si>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</si>
  <si>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</si>
  <si>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</si>
  <si>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</si>
  <si>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</si>
  <si>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</si>
  <si>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</si>
  <si>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</si>
  <si>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</si>
  <si>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</si>
  <si>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</si>
  <si>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</si>
  <si>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</si>
  <si>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</si>
  <si>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</si>
  <si>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</si>
  <si>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</si>
  <si>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</si>
  <si>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</si>
  <si>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</si>
  <si>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</si>
  <si>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</si>
  <si>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</si>
  <si>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</si>
  <si>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</si>
  <si>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</si>
  <si>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</si>
  <si>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</si>
  <si>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</si>
  <si>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</si>
  <si>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</si>
  <si>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</si>
  <si>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</si>
  <si>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</si>
  <si>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</si>
  <si>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</si>
  <si>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</si>
  <si>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</si>
  <si>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</si>
  <si>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</si>
  <si>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</si>
  <si>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</si>
  <si>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</si>
  <si>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</si>
  <si>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</si>
  <si>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</si>
  <si>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</si>
  <si>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</si>
  <si>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</si>
  <si>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</si>
  <si>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</si>
  <si>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</si>
  <si>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</si>
  <si>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</si>
  <si>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</si>
  <si>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</si>
  <si>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</si>
  <si>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</si>
  <si>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</si>
  <si>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</si>
  <si>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</si>
  <si>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</si>
  <si>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</si>
  <si>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</si>
  <si>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</si>
  <si>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</si>
  <si>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</si>
  <si>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</si>
  <si>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</si>
  <si>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</si>
  <si>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</si>
  <si>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</si>
  <si>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</si>
  <si>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</si>
  <si>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</si>
  <si>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</si>
  <si>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</si>
  <si>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</si>
  <si>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</si>
  <si>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</si>
  <si>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</si>
  <si>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</si>
  <si>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</si>
  <si>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</si>
  <si>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</si>
  <si>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</si>
  <si>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</si>
  <si>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</si>
  <si>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</si>
  <si>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</si>
  <si>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</si>
  <si>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</si>
  <si>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</si>
  <si>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</si>
  <si>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</si>
  <si>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</si>
  <si>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</si>
  <si>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</si>
  <si>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</si>
  <si>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</si>
  <si>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</si>
  <si>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</si>
  <si>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</si>
  <si>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</si>
  <si>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</si>
  <si>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</si>
  <si>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</si>
  <si>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</si>
  <si>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</si>
  <si>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</si>
  <si>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</si>
  <si>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</si>
  <si>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</si>
  <si>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</si>
  <si>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</si>
  <si>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</si>
  <si>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</si>
  <si>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</si>
  <si>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</si>
  <si>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</si>
  <si>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</si>
  <si>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</si>
  <si>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</si>
  <si>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</si>
  <si>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</si>
  <si>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</si>
  <si>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</si>
  <si>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</si>
  <si>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</si>
  <si>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</si>
  <si>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</si>
  <si>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</si>
  <si>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</si>
  <si>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</si>
  <si>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</si>
  <si>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</si>
  <si>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</si>
  <si>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</si>
  <si>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</si>
  <si>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</si>
  <si>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</si>
  <si>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</si>
  <si>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</si>
  <si>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</si>
  <si>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</si>
  <si>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</si>
  <si>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</si>
  <si>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</si>
  <si>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</si>
  <si>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</si>
  <si>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</si>
  <si>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</si>
  <si>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</si>
  <si>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</si>
  <si>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</si>
  <si>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</si>
  <si>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</si>
  <si>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</si>
  <si>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</si>
  <si>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</si>
  <si>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</si>
  <si>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</si>
  <si>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</si>
  <si>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</si>
  <si>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</si>
  <si>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</si>
  <si>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</si>
  <si>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</si>
  <si>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</si>
  <si>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</si>
  <si>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</si>
  <si>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</si>
  <si>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</si>
  <si>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</si>
  <si>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</si>
  <si>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</si>
  <si>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</si>
  <si>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</si>
  <si>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</si>
  <si>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</si>
  <si>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</si>
  <si>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</si>
  <si>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</si>
  <si>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</si>
  <si>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</si>
  <si>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</si>
  <si>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</si>
  <si>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</si>
  <si>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</si>
  <si>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</si>
  <si>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</si>
  <si>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</si>
  <si>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</si>
  <si>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</si>
  <si>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</si>
  <si>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</si>
  <si>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</si>
  <si>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</si>
  <si>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</si>
  <si>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</si>
  <si>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</si>
  <si>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</si>
  <si>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</si>
  <si>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</si>
  <si>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</si>
  <si>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</si>
  <si>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</si>
  <si>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</si>
  <si>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</si>
  <si>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</si>
  <si>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</si>
  <si>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</si>
  <si>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</si>
  <si>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</si>
  <si>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</si>
  <si>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</si>
  <si>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</si>
  <si>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</si>
  <si>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</si>
  <si>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</si>
  <si>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</si>
  <si>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</si>
  <si>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</si>
  <si>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</si>
  <si>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</si>
  <si>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</si>
  <si>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</si>
  <si>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</si>
  <si>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</si>
  <si>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</si>
  <si>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</si>
  <si>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</si>
  <si>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</si>
  <si>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</si>
  <si>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</si>
  <si>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</si>
  <si>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</si>
  <si>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</si>
  <si>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</si>
  <si>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</si>
  <si>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</si>
  <si>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</si>
  <si>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</si>
  <si>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</si>
  <si>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</si>
  <si>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</si>
  <si>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</si>
  <si>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</si>
  <si>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</si>
  <si>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</si>
  <si>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</si>
  <si>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</si>
  <si>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</si>
  <si>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</si>
  <si>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</si>
  <si>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</si>
  <si>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</si>
  <si>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</si>
  <si>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</si>
  <si>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</si>
  <si>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</si>
  <si>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</si>
  <si>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</si>
  <si>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</si>
  <si>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</si>
  <si>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</si>
  <si>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</si>
  <si>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</si>
  <si>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</si>
  <si>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</si>
  <si>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</si>
  <si>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</si>
  <si>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</si>
  <si>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</si>
  <si>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</si>
  <si>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</si>
  <si>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</si>
  <si>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</si>
  <si>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</si>
  <si>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</si>
  <si>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</si>
  <si>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</si>
  <si>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</si>
  <si>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</si>
  <si>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</si>
  <si>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</si>
  <si>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</si>
  <si>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</si>
  <si>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</si>
  <si>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</si>
  <si>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</si>
  <si>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</si>
  <si>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</si>
  <si>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</si>
  <si>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</si>
  <si>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</si>
  <si>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</si>
  <si>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</si>
  <si>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</si>
  <si>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</si>
  <si>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</si>
  <si>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</si>
  <si>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</si>
  <si>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</si>
  <si>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</si>
  <si>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</si>
  <si>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</si>
  <si>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</si>
  <si>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</si>
  <si>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</si>
  <si>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</si>
  <si>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</si>
  <si>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</si>
  <si>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</si>
  <si>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</si>
  <si>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</si>
  <si>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</si>
  <si>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</si>
  <si>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</si>
  <si>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</si>
  <si>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</si>
  <si>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</si>
  <si>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</si>
  <si>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</si>
  <si>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</si>
  <si>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</si>
  <si>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</si>
  <si>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</si>
  <si>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</si>
  <si>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</si>
  <si>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</si>
  <si>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</si>
  <si>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</si>
  <si>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</si>
  <si>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</si>
  <si>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</si>
  <si>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</si>
  <si>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</si>
  <si>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</si>
  <si>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</si>
  <si>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</si>
  <si>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</si>
  <si>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</si>
  <si>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</si>
  <si>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</si>
  <si>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</si>
  <si>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</si>
  <si>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</si>
  <si>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</si>
  <si>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</si>
  <si>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</si>
  <si>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</si>
  <si>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</si>
  <si>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</si>
  <si>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</si>
  <si>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</si>
  <si>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</si>
  <si>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</si>
  <si>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</si>
  <si>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</si>
  <si>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</si>
  <si>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</si>
  <si>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</si>
  <si>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</si>
  <si>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</si>
  <si>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</si>
  <si>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</si>
  <si>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</si>
  <si>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</si>
  <si>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</si>
  <si>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</si>
  <si>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</si>
  <si>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</si>
  <si>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</si>
  <si>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</si>
  <si>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</si>
  <si>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</si>
  <si>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</si>
  <si>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</si>
  <si>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</si>
  <si>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</si>
  <si>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</si>
  <si>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</si>
  <si>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</si>
  <si>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</si>
  <si>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</si>
  <si>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</si>
  <si>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</si>
  <si>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</si>
  <si>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</si>
  <si>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</si>
  <si>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</si>
  <si>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</si>
  <si>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</si>
  <si>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</si>
  <si>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</si>
  <si>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</si>
  <si>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</si>
  <si>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</si>
  <si>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</si>
  <si>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</si>
  <si>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</si>
  <si>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</si>
  <si>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</si>
  <si>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</si>
  <si>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</si>
  <si>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</si>
  <si>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</si>
  <si>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</si>
  <si>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</si>
  <si>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</si>
  <si>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</si>
  <si>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</si>
  <si>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</si>
  <si>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</si>
  <si>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</si>
  <si>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</si>
  <si>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</si>
  <si>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</si>
  <si>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</si>
  <si>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</si>
  <si>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</si>
  <si>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</si>
  <si>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</si>
  <si>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</si>
  <si>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</si>
  <si>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</si>
  <si>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</si>
  <si>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</si>
  <si>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</si>
  <si>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</si>
  <si>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</si>
  <si>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</si>
  <si>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</si>
  <si>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</si>
  <si>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</si>
  <si>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</si>
  <si>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</si>
  <si>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</si>
  <si>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</si>
  <si>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</si>
  <si>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</si>
  <si>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</si>
  <si>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</si>
  <si>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</si>
  <si>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</si>
  <si>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</si>
  <si>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</si>
  <si>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</si>
  <si>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</si>
  <si>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</si>
  <si>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</si>
  <si>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</si>
  <si>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</si>
  <si>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</si>
  <si>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</si>
  <si>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</si>
  <si>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</si>
  <si>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</si>
  <si>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</si>
  <si>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</si>
  <si>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</si>
  <si>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</si>
  <si>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</si>
  <si>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</si>
  <si>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</si>
  <si>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</si>
  <si>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</si>
  <si>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</si>
  <si>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</si>
  <si>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</si>
  <si>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</si>
  <si>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</si>
  <si>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</si>
  <si>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</si>
  <si>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</si>
  <si>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</si>
  <si>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</si>
  <si>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</si>
  <si>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</si>
  <si>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</si>
  <si>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</si>
  <si>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</si>
  <si>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</si>
  <si>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</si>
  <si>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</si>
  <si>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</si>
  <si>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</si>
  <si>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</si>
  <si>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</si>
  <si>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</si>
  <si>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</si>
  <si>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</si>
  <si>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</si>
  <si>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</si>
  <si>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</si>
  <si>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</si>
  <si>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</si>
  <si>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</si>
  <si>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</si>
  <si>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</si>
  <si>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</si>
  <si>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</si>
  <si>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</si>
  <si>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</si>
  <si>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</si>
  <si>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</si>
  <si>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</si>
  <si>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</si>
  <si>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</si>
  <si>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</si>
  <si>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</si>
  <si>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</si>
  <si>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</si>
  <si>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</si>
  <si>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</si>
  <si>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</si>
  <si>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</si>
  <si>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</si>
  <si>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</si>
  <si>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</si>
  <si>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</si>
  <si>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</si>
  <si>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</si>
  <si>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</si>
  <si>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</si>
  <si>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</si>
  <si>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</si>
  <si>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</si>
  <si>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</si>
  <si>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</si>
  <si>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</si>
  <si>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</si>
  <si>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</si>
  <si>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</si>
  <si>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</si>
  <si>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</si>
  <si>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</si>
  <si>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</si>
  <si>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</si>
  <si>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</si>
  <si>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</si>
  <si>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</si>
  <si>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</si>
  <si>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</si>
  <si>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</si>
  <si>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</si>
  <si>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</si>
  <si>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</si>
  <si>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</si>
  <si>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</si>
  <si>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</si>
  <si>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</si>
  <si>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</si>
  <si>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</si>
  <si>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</si>
  <si>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</si>
  <si>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</si>
  <si>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</si>
  <si>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</si>
  <si>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</si>
  <si>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</si>
  <si>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</si>
  <si>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</si>
  <si>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</si>
  <si>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</si>
  <si>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</si>
  <si>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</si>
  <si>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</si>
  <si>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</si>
  <si>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</si>
  <si>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</si>
  <si>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</si>
  <si>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</si>
  <si>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</si>
  <si>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</si>
  <si>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</si>
  <si>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</si>
  <si>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</si>
  <si>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</si>
  <si>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</si>
  <si>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</si>
  <si>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</si>
  <si>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</si>
  <si>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</si>
  <si>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</si>
  <si>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</si>
  <si>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</si>
  <si>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</si>
  <si>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</si>
  <si>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</si>
  <si>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</si>
  <si>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</si>
  <si>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</si>
  <si>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</si>
  <si>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</si>
  <si>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</si>
  <si>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</si>
  <si>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</si>
  <si>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</si>
  <si>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</si>
  <si>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</si>
  <si>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</si>
  <si>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</si>
  <si>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</si>
  <si>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</si>
  <si>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</si>
  <si>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</si>
  <si>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</si>
  <si>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</si>
  <si>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</si>
  <si>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</si>
  <si>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</si>
  <si>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</si>
  <si>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</si>
  <si>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</si>
  <si>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</si>
  <si>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</si>
  <si>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</si>
  <si>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</si>
  <si>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</si>
  <si>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</si>
  <si>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</si>
  <si>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</si>
  <si>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</si>
  <si>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</si>
  <si>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</si>
  <si>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</si>
  <si>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</si>
  <si>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</si>
  <si>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</si>
  <si>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</si>
  <si>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</si>
  <si>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</si>
  <si>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</si>
  <si>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</si>
  <si>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</si>
  <si>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</si>
  <si>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</si>
  <si>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</si>
  <si>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</si>
  <si>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</si>
  <si>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</si>
  <si>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</si>
  <si>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</si>
  <si>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</si>
  <si>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</si>
  <si>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</si>
  <si>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</si>
  <si>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</si>
  <si>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</si>
  <si>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</si>
  <si>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</si>
  <si>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</si>
  <si>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</si>
  <si>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</si>
  <si>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</si>
  <si>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</si>
  <si>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</si>
  <si>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</si>
  <si>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</si>
  <si>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</si>
  <si>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</si>
  <si>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</si>
  <si>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</si>
  <si>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</si>
  <si>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</si>
  <si>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</si>
  <si>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</si>
  <si>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</si>
  <si>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</si>
  <si>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</si>
  <si>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</si>
  <si>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</si>
  <si>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</si>
  <si>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</si>
  <si>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</si>
  <si>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</si>
  <si>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</si>
  <si>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</si>
  <si>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</si>
  <si>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</si>
  <si>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</si>
  <si>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</si>
  <si>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</si>
  <si>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</si>
  <si>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</si>
  <si>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</si>
  <si>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</si>
  <si>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</si>
  <si>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</si>
  <si>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</si>
  <si>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</si>
  <si>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</si>
  <si>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</si>
  <si>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</si>
  <si>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</si>
  <si>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</si>
  <si>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</si>
  <si>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</si>
  <si>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</si>
  <si>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</si>
  <si>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</si>
  <si>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</si>
  <si>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</si>
  <si>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</si>
  <si>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</si>
  <si>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</si>
  <si>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</si>
  <si>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</si>
  <si>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</si>
  <si>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</si>
  <si>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</si>
  <si>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</si>
  <si>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</si>
  <si>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</si>
  <si>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</si>
  <si>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</si>
  <si>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</si>
  <si>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</si>
  <si>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</si>
  <si>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</si>
  <si>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</si>
  <si>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</si>
  <si>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</si>
  <si>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</si>
  <si>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</si>
  <si>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</si>
  <si>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</si>
  <si>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</si>
  <si>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</si>
  <si>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</si>
  <si>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</si>
  <si>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</si>
  <si>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</si>
  <si>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</si>
  <si>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</si>
  <si>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</si>
  <si>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</si>
  <si>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</si>
  <si>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</si>
  <si>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</si>
  <si>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</si>
  <si>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</si>
  <si>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</si>
  <si>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</si>
  <si>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</si>
  <si>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</si>
  <si>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</si>
  <si>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</si>
  <si>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</si>
  <si>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</si>
  <si>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</si>
  <si>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</si>
  <si>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</si>
  <si>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</si>
  <si>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</si>
  <si>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</si>
  <si>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</si>
  <si>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</si>
  <si>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</si>
  <si>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https://portal.eias.ru/Portal/DownloadPage.aspx?type=12&amp;guid=af8cb911-bd9b-4f2b-a6e3-2fe337824d7d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</si>
  <si>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</si>
  <si>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</si>
  <si>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</si>
  <si>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Приказ №121 от 30.12.2025г. "Об утверждении Положения о закупках",Положение о закупках.</t>
  </si>
  <si>
    <t>https://portal.eias.ru/Portal/DownloadPage.aspx?type=12&amp;guid=d103e4b2-efbd-428e-891f-89a9c013d7cfhttps://portal.eias.ru/Portal/DownloadPage.aspx?type=12&amp;guid=ff221524-999d-48bc-ac49-0c1a36863e22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</si>
  <si>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</si>
  <si>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размещено на сайте гос.закупок</t>
  </si>
  <si>
    <t>https://portal.eias.ru/Portal/DownloadPage.aspx?type=12&amp;guid=ff221524-999d-48bc-ac49-0c1a36863e22</t>
  </si>
  <si>
    <t>Реестр закупок на 2026год.</t>
  </si>
  <si>
    <t>https://portal.eias.ru/Portal/DownloadPage.aspx?type=12&amp;guid=e6be51e5-7f95-4e50-9f26-505ab9faf57f</t>
  </si>
  <si>
    <t>Реестр закупок за 2025год.</t>
  </si>
  <si>
    <t>https://portal.eias.ru/Portal/DownloadPage.aspx?type=12&amp;guid=4cadd037-9416-4ad2-84c3-998b471159a7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</si>
  <si>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</si>
  <si>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</si>
  <si>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</si>
  <si>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</si>
  <si>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</si>
  <si>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</si>
  <si>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</si>
  <si>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</si>
  <si>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</si>
  <si>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</si>
  <si>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</si>
  <si>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</si>
  <si>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</si>
  <si>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</si>
  <si>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</si>
  <si>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</si>
  <si>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</si>
  <si>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</si>
  <si>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</si>
  <si>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</si>
  <si>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</si>
  <si>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</si>
  <si>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</si>
  <si>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</si>
  <si>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</si>
  <si>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</si>
  <si>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</si>
  <si>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</si>
  <si>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</si>
  <si>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</si>
  <si>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</si>
  <si>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</si>
  <si>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</si>
  <si>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</si>
  <si>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</si>
  <si>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</si>
  <si>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</si>
  <si>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</si>
  <si>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</si>
  <si>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</si>
  <si>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</si>
  <si>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</si>
  <si>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</si>
  <si>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</si>
  <si>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</si>
  <si>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</si>
  <si>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</si>
  <si>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</si>
  <si>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</si>
  <si>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</si>
  <si>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</si>
  <si>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</si>
  <si>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</si>
  <si>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</si>
  <si>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</si>
  <si>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</si>
  <si>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</si>
  <si>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</si>
  <si>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</si>
  <si>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</si>
  <si>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</si>
  <si>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</si>
  <si>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</si>
  <si>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</si>
  <si>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</si>
  <si>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</si>
  <si>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</si>
  <si>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</si>
  <si>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</si>
  <si>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</si>
  <si>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</si>
  <si>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</si>
  <si>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</si>
  <si>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</si>
  <si>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</si>
  <si>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</si>
  <si>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</si>
  <si>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</si>
  <si>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</si>
  <si>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</si>
  <si>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</si>
  <si>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</si>
  <si>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</si>
  <si>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</si>
  <si>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</si>
  <si>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</si>
  <si>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</si>
  <si>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</si>
  <si>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</si>
  <si>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</si>
  <si>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</si>
  <si>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</si>
  <si>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</si>
  <si>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</si>
  <si>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</si>
  <si>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</si>
  <si>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</si>
  <si>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</si>
  <si>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</si>
  <si>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</si>
  <si>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</si>
  <si>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</si>
  <si>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</si>
  <si>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</si>
  <si>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</si>
  <si>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</si>
  <si>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</si>
  <si>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</si>
  <si>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</si>
  <si>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</si>
  <si>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</si>
  <si>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</si>
  <si>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</si>
  <si>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</si>
  <si>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</si>
  <si>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</si>
  <si>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</si>
  <si>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</si>
  <si>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</si>
  <si>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</si>
  <si>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</si>
  <si>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</si>
  <si>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</si>
  <si>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</si>
  <si>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</si>
  <si>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</si>
  <si>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</si>
  <si>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</si>
  <si>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</si>
  <si>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</si>
  <si>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</si>
  <si>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</si>
  <si>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</si>
  <si>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</si>
  <si>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</si>
  <si>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</si>
  <si>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</si>
  <si>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</si>
  <si>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</si>
  <si>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</si>
  <si>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</si>
  <si>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</si>
  <si>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</si>
  <si>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</si>
  <si>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</si>
  <si>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</si>
  <si>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</si>
  <si>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</si>
  <si>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</si>
  <si>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</si>
  <si>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</si>
  <si>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</si>
  <si>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</si>
  <si>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</si>
  <si>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</si>
  <si>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</si>
  <si>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</si>
  <si>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</si>
  <si>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</si>
  <si>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</si>
  <si>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</si>
  <si>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</si>
  <si>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</si>
  <si>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</si>
  <si>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</si>
  <si>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</si>
  <si>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</si>
  <si>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</si>
  <si>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</si>
  <si>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</si>
  <si>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</si>
  <si>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</si>
  <si>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</si>
  <si>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</si>
  <si>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</si>
  <si>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</si>
  <si>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</si>
  <si>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</si>
  <si>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</si>
  <si>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</si>
  <si>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</si>
  <si>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</si>
  <si>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</si>
  <si>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</si>
  <si>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</si>
  <si>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</si>
  <si>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</si>
  <si>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</si>
  <si>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</si>
  <si>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</si>
  <si>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</si>
  <si>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</si>
  <si>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</si>
  <si>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</si>
  <si>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</si>
  <si>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</si>
  <si>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</si>
  <si>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</si>
  <si>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</si>
  <si>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</si>
  <si>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</si>
  <si>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</si>
  <si>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</si>
  <si>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</si>
  <si>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</si>
  <si>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</si>
  <si>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</si>
  <si>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</si>
  <si>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</si>
  <si>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</si>
  <si>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</si>
  <si>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</si>
  <si>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</si>
  <si>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</si>
  <si>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</si>
  <si>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</si>
  <si>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</si>
  <si>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</si>
  <si>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</si>
  <si>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</si>
  <si>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</si>
  <si>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</si>
  <si>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</si>
  <si>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</si>
  <si>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</si>
  <si>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</si>
  <si>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</si>
  <si>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</si>
  <si>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</si>
  <si>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</si>
  <si>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</si>
  <si>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</si>
  <si>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</si>
  <si>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</si>
  <si>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</si>
  <si>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</si>
  <si>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</si>
  <si>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</si>
  <si>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</si>
  <si>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</si>
  <si>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</si>
  <si>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</si>
  <si>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</si>
  <si>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</si>
  <si>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</si>
  <si>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</si>
  <si>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</si>
  <si>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</si>
  <si>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</si>
  <si>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</si>
  <si>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</si>
  <si>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</si>
  <si>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</si>
  <si>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</si>
  <si>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</si>
  <si>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</si>
  <si>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</si>
  <si>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</si>
  <si>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</si>
  <si>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</si>
  <si>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</si>
  <si>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</si>
  <si>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</si>
  <si>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</si>
  <si>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</si>
  <si>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</si>
  <si>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</si>
  <si>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</si>
  <si>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</si>
  <si>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</si>
  <si>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</si>
  <si>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</si>
  <si>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</si>
  <si>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</si>
  <si>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</si>
  <si>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</si>
  <si>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</si>
  <si>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</si>
  <si>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</si>
  <si>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</si>
  <si>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</si>
  <si>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</si>
  <si>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</si>
  <si>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</si>
  <si>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</si>
  <si>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</si>
  <si>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</si>
  <si>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</si>
  <si>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</si>
  <si>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</si>
  <si>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</si>
  <si>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</si>
  <si>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</si>
  <si>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</si>
  <si>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</si>
  <si>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</si>
  <si>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</si>
  <si>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</si>
  <si>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</si>
  <si>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</si>
  <si>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</si>
  <si>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</si>
  <si>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</si>
  <si>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</si>
  <si>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</si>
  <si>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</si>
  <si>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</si>
  <si>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</si>
  <si>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</si>
  <si>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</si>
  <si>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</si>
  <si>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</si>
  <si>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</si>
  <si>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</si>
  <si>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</si>
  <si>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</si>
  <si>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</si>
  <si>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</si>
  <si>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</si>
  <si>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</si>
  <si>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</si>
  <si>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</si>
  <si>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</si>
  <si>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</si>
  <si>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</si>
  <si>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</si>
  <si>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</si>
  <si>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</si>
  <si>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</si>
  <si>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</si>
  <si>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</si>
  <si>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</si>
  <si>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</si>
  <si>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</si>
  <si>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</si>
  <si>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</si>
  <si>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</si>
  <si>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</si>
  <si>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</si>
  <si>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</si>
  <si>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</si>
  <si>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</si>
  <si>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</si>
  <si>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</si>
  <si>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</si>
  <si>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</si>
  <si>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</si>
  <si>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</si>
  <si>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</si>
  <si>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</si>
  <si>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</si>
  <si>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</si>
  <si>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</si>
  <si>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</si>
  <si>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</si>
  <si>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</si>
  <si>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</si>
  <si>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</si>
  <si>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</si>
  <si>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</si>
  <si>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</si>
  <si>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</si>
  <si>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</si>
  <si>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</si>
  <si>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</si>
  <si>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</si>
  <si>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</si>
  <si>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</si>
  <si>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</si>
  <si>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</si>
  <si>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</si>
  <si>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</si>
  <si>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</si>
  <si>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</si>
  <si>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</si>
  <si>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</si>
  <si>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</si>
  <si>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</si>
  <si>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</si>
  <si>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</si>
  <si>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</si>
  <si>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</si>
  <si>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</si>
  <si>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</si>
  <si>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</si>
  <si>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</si>
  <si>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</si>
  <si>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</si>
  <si>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</si>
  <si>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</si>
  <si>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</si>
  <si>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</si>
  <si>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</si>
  <si>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</si>
  <si>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</si>
  <si>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</si>
  <si>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</si>
  <si>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</si>
  <si>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</si>
  <si>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</si>
  <si>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</si>
  <si>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</si>
  <si>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</si>
  <si>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</si>
  <si>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</si>
  <si>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</si>
  <si>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</si>
  <si>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</si>
  <si>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</si>
  <si>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</si>
  <si>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</si>
  <si>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</si>
  <si>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</si>
  <si>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</si>
  <si>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</si>
  <si>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</si>
  <si>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</si>
  <si>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</si>
  <si>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</si>
  <si>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</si>
  <si>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</si>
  <si>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</si>
  <si>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</si>
  <si>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</si>
  <si>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</si>
  <si>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</si>
  <si>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</si>
  <si>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</si>
  <si>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</si>
  <si>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</si>
  <si>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</si>
  <si>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</si>
  <si>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</si>
  <si>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</si>
  <si>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</si>
  <si>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</si>
  <si>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</si>
  <si>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</si>
  <si>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</si>
  <si>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</si>
  <si>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</si>
  <si>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</si>
  <si>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</si>
  <si>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</si>
  <si>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</si>
  <si>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</si>
  <si>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</si>
  <si>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</si>
  <si>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</si>
  <si>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</si>
  <si>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</si>
  <si>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</si>
  <si>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</si>
  <si>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</si>
  <si>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</si>
  <si>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</si>
  <si>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</si>
  <si>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</si>
  <si>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</si>
  <si>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</si>
  <si>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</si>
  <si>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</si>
  <si>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</si>
  <si>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</si>
  <si>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</si>
  <si>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</si>
  <si>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</si>
  <si>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</si>
  <si>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</si>
  <si>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</si>
  <si>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</si>
  <si>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</si>
  <si>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</si>
  <si>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</si>
  <si>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</si>
  <si>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</si>
  <si>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</si>
  <si>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</si>
  <si>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</si>
  <si>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</si>
  <si>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</si>
  <si>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</si>
  <si>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</si>
  <si>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</si>
  <si>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</si>
  <si>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</si>
  <si>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</si>
  <si>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</si>
  <si>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</si>
  <si>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</si>
  <si>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</si>
  <si>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</si>
  <si>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</si>
  <si>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</si>
  <si>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</si>
  <si>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</si>
  <si>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</si>
  <si>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</si>
  <si>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</si>
  <si>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</si>
  <si>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</si>
  <si>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</si>
  <si>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</si>
  <si>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</si>
  <si>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</si>
  <si>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</si>
  <si>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</si>
  <si>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</si>
  <si>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</si>
  <si>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</si>
  <si>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</si>
  <si>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</si>
  <si>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</si>
  <si>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</si>
  <si>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</si>
  <si>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</si>
  <si>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</si>
  <si>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</si>
  <si>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</si>
  <si>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</si>
  <si>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</si>
  <si>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</si>
  <si>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</si>
  <si>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</si>
  <si>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</si>
  <si>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</si>
  <si>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</si>
  <si>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</si>
  <si>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</si>
  <si>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</si>
  <si>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</si>
  <si>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</si>
  <si>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</si>
  <si>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</si>
  <si>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</si>
  <si>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</si>
  <si>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</si>
  <si>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</si>
  <si>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</si>
  <si>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</si>
  <si>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</si>
  <si>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</si>
  <si>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</si>
  <si>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</si>
  <si>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</si>
  <si>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</si>
  <si>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</si>
  <si>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</si>
  <si>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</si>
  <si>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</si>
  <si>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</si>
  <si>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</si>
  <si>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</si>
  <si>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</si>
  <si>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</si>
  <si>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</si>
  <si>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</si>
  <si>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</si>
  <si>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</si>
  <si>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</si>
  <si>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</si>
  <si>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</si>
  <si>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</si>
  <si>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</si>
  <si>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</si>
  <si>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</si>
  <si>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</si>
  <si>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</si>
  <si>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</si>
  <si>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</si>
  <si>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</si>
  <si>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</si>
  <si>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</si>
  <si>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</si>
  <si>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</si>
  <si>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</si>
  <si>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</si>
  <si>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</si>
  <si>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</si>
  <si>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</si>
  <si>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</si>
  <si>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</si>
  <si>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</si>
  <si>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</si>
  <si>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</si>
  <si>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</si>
  <si>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</si>
  <si>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</si>
  <si>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</si>
  <si>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</si>
  <si>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</si>
  <si>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</si>
  <si>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</si>
  <si>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</si>
  <si>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</si>
  <si>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</si>
  <si>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</si>
  <si>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</si>
  <si>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</si>
  <si>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</si>
  <si>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</si>
  <si>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</si>
  <si>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</si>
  <si>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</si>
  <si>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</si>
  <si>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</si>
  <si>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</si>
  <si>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</si>
  <si>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</si>
  <si>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</si>
  <si>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</si>
  <si>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</si>
  <si>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</si>
  <si>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</si>
  <si>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</si>
  <si>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</si>
  <si>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</si>
  <si>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</si>
  <si>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</si>
  <si>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</si>
  <si>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</si>
  <si>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</si>
  <si>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</si>
  <si>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</si>
  <si>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</si>
  <si>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</si>
  <si>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</si>
  <si>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</si>
  <si>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</si>
  <si>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</si>
  <si>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</si>
  <si>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</si>
  <si>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</si>
  <si>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</si>
  <si>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</si>
  <si>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</si>
  <si>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</si>
  <si>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</si>
  <si>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</si>
  <si>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</si>
  <si>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</si>
  <si>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</si>
  <si>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</si>
  <si>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</si>
  <si>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</si>
  <si>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</si>
  <si>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</si>
  <si>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</si>
  <si>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</si>
  <si>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</si>
  <si>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</si>
  <si>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</si>
  <si>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</si>
  <si>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</si>
  <si>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</si>
  <si>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</si>
  <si>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</si>
  <si>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</si>
  <si>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</si>
  <si>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</si>
  <si>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</si>
  <si>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</si>
  <si>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</si>
  <si>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</si>
  <si>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</si>
  <si>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</si>
  <si>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</si>
  <si>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</si>
  <si>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</si>
  <si>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</si>
  <si>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</si>
  <si>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</si>
  <si>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</si>
  <si>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</si>
  <si>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</si>
  <si>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</si>
  <si>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</si>
  <si>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</si>
  <si>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</si>
  <si>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</si>
  <si>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</si>
  <si>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</si>
  <si>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</si>
  <si>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</si>
  <si>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</si>
  <si>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</si>
  <si>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</si>
  <si>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</si>
  <si>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</si>
  <si>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</si>
  <si>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</si>
  <si>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</si>
  <si>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</si>
  <si>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</si>
  <si>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</si>
  <si>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</si>
  <si>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</si>
  <si>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</si>
  <si>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</si>
  <si>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</si>
  <si>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</si>
  <si>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</si>
  <si>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</si>
  <si>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</si>
  <si>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</si>
  <si>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</si>
  <si>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</si>
  <si>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</si>
  <si>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</si>
  <si>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</si>
  <si>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</si>
  <si>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</si>
  <si>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</si>
  <si>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</si>
  <si>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</si>
  <si>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</si>
  <si>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</si>
  <si>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</si>
  <si>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</si>
  <si>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</si>
  <si>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</si>
  <si>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</si>
  <si>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</si>
  <si>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</si>
  <si>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</si>
  <si>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</si>
  <si>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</si>
  <si>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</si>
  <si>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</si>
  <si>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</si>
  <si>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</si>
  <si>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</si>
  <si>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</si>
  <si>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</si>
  <si>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</si>
  <si>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</si>
  <si>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</si>
  <si>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</si>
  <si>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</si>
  <si>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</si>
  <si>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</si>
  <si>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</si>
  <si>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</si>
  <si>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</si>
  <si>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</si>
  <si>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</si>
  <si>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</si>
  <si>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</si>
  <si>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</si>
  <si>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</si>
  <si>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</si>
  <si>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</si>
  <si>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</si>
  <si>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</si>
  <si>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</si>
  <si>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</si>
  <si>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</si>
  <si>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</si>
  <si>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</si>
  <si>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</si>
  <si>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</si>
  <si>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</si>
  <si>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</si>
  <si>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</si>
  <si>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</si>
  <si>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</si>
  <si>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</si>
  <si>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</si>
  <si>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</si>
  <si>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</si>
  <si>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</si>
  <si>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</si>
  <si>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</si>
  <si>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</si>
  <si>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</si>
  <si>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</si>
  <si>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</si>
  <si>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</si>
  <si>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</si>
  <si>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</si>
  <si>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</si>
  <si>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</si>
  <si>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</si>
  <si>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</si>
  <si>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</si>
  <si>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</si>
  <si>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</si>
  <si>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</si>
  <si>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</si>
  <si>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</si>
  <si>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</si>
  <si>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</si>
  <si>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</si>
  <si>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</si>
  <si>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</si>
  <si>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</si>
  <si>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</si>
  <si>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</si>
  <si>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</si>
  <si>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</si>
  <si>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</si>
  <si>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</si>
  <si>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</si>
  <si>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</si>
  <si>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</si>
  <si>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</si>
  <si>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</si>
  <si>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</si>
  <si>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</si>
  <si>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</si>
  <si>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</si>
  <si>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</si>
  <si>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</si>
  <si>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</si>
  <si>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</si>
  <si>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</si>
  <si>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</si>
  <si>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</si>
  <si>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</si>
  <si>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</si>
  <si>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</si>
  <si>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</si>
  <si>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</si>
  <si>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</si>
  <si>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</si>
  <si>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</si>
  <si>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</si>
  <si>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</si>
  <si>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</si>
  <si>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</si>
  <si>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</si>
  <si>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</si>
  <si>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</si>
  <si>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</si>
  <si>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</si>
  <si>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</si>
  <si>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</si>
  <si>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</si>
  <si>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</si>
  <si>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</si>
  <si>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</si>
  <si>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</si>
  <si>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</si>
  <si>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</si>
  <si>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</si>
  <si>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</si>
  <si>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</si>
  <si>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</si>
  <si>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</si>
  <si>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</si>
  <si>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</si>
  <si>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</si>
  <si>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</si>
  <si>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</si>
  <si>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</si>
  <si>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</si>
  <si>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</si>
  <si>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</si>
  <si>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</si>
  <si>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</si>
  <si>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</si>
  <si>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</si>
  <si>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</si>
  <si>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</si>
  <si>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</si>
  <si>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</si>
  <si>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</si>
  <si>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</si>
  <si>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</si>
  <si>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</si>
  <si>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</si>
  <si>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</si>
  <si>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</si>
  <si>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</si>
  <si>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</si>
  <si>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</si>
  <si>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</si>
  <si>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</si>
  <si>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</si>
  <si>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</si>
  <si>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</si>
  <si>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</si>
  <si>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</si>
  <si>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</si>
  <si>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</si>
  <si>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</si>
  <si>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</si>
  <si>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</si>
  <si>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</si>
  <si>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</si>
  <si>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</si>
  <si>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</si>
  <si>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</si>
  <si>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</si>
  <si>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</si>
  <si>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</si>
  <si>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</si>
  <si>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</si>
  <si>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</si>
  <si>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</si>
  <si>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</si>
  <si>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</si>
  <si>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</si>
  <si>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</si>
  <si>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</si>
  <si>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</si>
  <si>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</si>
  <si>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</si>
  <si>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</si>
  <si>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</si>
  <si>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</si>
  <si>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</si>
  <si>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</si>
  <si>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</si>
  <si>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</si>
  <si>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</si>
  <si>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</si>
  <si>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</si>
  <si>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</si>
  <si>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</si>
  <si>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</si>
  <si>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</si>
  <si>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</si>
  <si>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</si>
  <si>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</si>
  <si>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</si>
  <si>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</si>
  <si>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</si>
  <si>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</si>
  <si>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</si>
  <si>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</si>
  <si>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</si>
  <si>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</si>
  <si>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</si>
  <si>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</si>
  <si>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</si>
  <si>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</si>
  <si>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</si>
  <si>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</si>
  <si>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</si>
  <si>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</si>
  <si>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</si>
  <si>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</si>
  <si>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</si>
  <si>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</si>
  <si>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</si>
  <si>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</si>
  <si>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</si>
  <si>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</si>
  <si>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</si>
  <si>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</si>
  <si>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</si>
  <si>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</si>
  <si>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</si>
  <si>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</si>
  <si>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</si>
  <si>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</si>
  <si>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</si>
  <si>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</si>
  <si>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</si>
  <si>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</si>
  <si>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</si>
  <si>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</si>
  <si>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</si>
  <si>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</si>
  <si>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</si>
  <si>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</si>
  <si>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</si>
  <si>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</si>
  <si>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</si>
  <si>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</si>
  <si>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</si>
  <si>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</si>
  <si>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</si>
  <si>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</si>
  <si>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</si>
  <si>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</si>
  <si>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</si>
  <si>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</si>
  <si>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</si>
  <si>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</si>
  <si>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</si>
  <si>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</si>
  <si>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</si>
  <si>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</si>
  <si>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</si>
  <si>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</si>
  <si>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</si>
  <si>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</si>
  <si>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</si>
  <si>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</si>
  <si>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</si>
  <si>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</si>
  <si>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</si>
  <si>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</si>
  <si>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</si>
  <si>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</si>
  <si>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</si>
  <si>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</si>
  <si>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</si>
  <si>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</si>
  <si>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</si>
  <si>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</si>
  <si>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</si>
  <si>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</si>
  <si>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</si>
  <si>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</si>
  <si>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</si>
  <si>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</si>
  <si>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</si>
  <si>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</si>
  <si>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</si>
  <si>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</si>
  <si>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</si>
  <si>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</si>
  <si>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</si>
  <si>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</si>
  <si>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</si>
  <si>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</si>
  <si>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</si>
  <si>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</si>
  <si>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</si>
  <si>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</si>
  <si>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</si>
  <si>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</si>
  <si>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</si>
  <si>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</si>
  <si>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</si>
  <si>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</si>
  <si>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</si>
  <si>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</si>
  <si>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</si>
  <si>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</si>
  <si>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</si>
  <si>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</si>
  <si>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</si>
  <si>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</si>
  <si>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</si>
  <si>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</si>
  <si>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</si>
  <si>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</si>
  <si>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</si>
  <si>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</si>
  <si>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</si>
  <si>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</si>
  <si>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</si>
  <si>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</si>
  <si>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</si>
  <si>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</si>
  <si>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</si>
  <si>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</si>
  <si>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</si>
  <si>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</si>
  <si>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</si>
  <si>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</si>
  <si>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</si>
  <si>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</si>
  <si>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</si>
  <si>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</si>
  <si>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</si>
  <si>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</si>
  <si>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</si>
  <si>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</si>
  <si>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</si>
  <si>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</si>
  <si>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</si>
  <si>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</si>
  <si>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</si>
  <si>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</si>
  <si>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</si>
  <si>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</si>
  <si>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</si>
  <si>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</si>
  <si>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</si>
  <si>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</si>
  <si>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</si>
  <si>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</si>
  <si>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</si>
  <si>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</si>
  <si>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</si>
  <si>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</si>
  <si>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</si>
  <si>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</si>
  <si>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</si>
  <si>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</si>
  <si>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</si>
  <si>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</si>
  <si>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</si>
  <si>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</si>
  <si>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</si>
  <si>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</si>
  <si>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</si>
  <si>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</si>
  <si>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</si>
  <si>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</si>
  <si>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</si>
  <si>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</si>
  <si>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</si>
  <si>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</si>
  <si>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</si>
  <si>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</si>
  <si>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</si>
  <si>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</si>
  <si>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</si>
  <si>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</si>
  <si>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</si>
  <si>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</si>
  <si>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</si>
  <si>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</si>
  <si>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</si>
  <si>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</si>
  <si>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</si>
  <si>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</si>
  <si>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</si>
  <si>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</si>
  <si>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</si>
  <si>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</si>
  <si>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</si>
  <si>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</si>
  <si>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</si>
  <si>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</si>
  <si>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</si>
  <si>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</si>
  <si>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</si>
  <si>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</si>
  <si>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</si>
  <si>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</si>
  <si>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</si>
  <si>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</si>
  <si>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</si>
  <si>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</si>
  <si>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</si>
  <si>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</si>
  <si>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</si>
  <si>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</si>
  <si>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</si>
  <si>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</si>
  <si>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</si>
  <si>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</si>
  <si>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</si>
  <si>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</si>
  <si>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</si>
  <si>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</si>
  <si>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</si>
  <si>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</si>
  <si>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</si>
  <si>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</si>
  <si>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</si>
  <si>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</si>
  <si>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</si>
  <si>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</si>
  <si>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</si>
  <si>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</si>
  <si>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</si>
  <si>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</si>
  <si>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</si>
  <si>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</si>
  <si>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</si>
  <si>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</si>
  <si>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</si>
  <si>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</si>
  <si>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</si>
  <si>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</si>
  <si>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</si>
  <si>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</si>
  <si>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</si>
  <si>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</si>
  <si>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</si>
  <si>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</si>
  <si>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</si>
  <si>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</si>
  <si>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</si>
  <si>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</si>
  <si>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</si>
  <si>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</si>
  <si>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</si>
  <si>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</si>
  <si>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</si>
  <si>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</si>
  <si>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</si>
  <si>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</si>
  <si>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</si>
  <si>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</si>
  <si>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</si>
  <si>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</si>
  <si>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</si>
  <si>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</si>
  <si>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</si>
  <si>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</si>
  <si>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</si>
  <si>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</si>
  <si>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</si>
  <si>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</si>
  <si>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</si>
  <si>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</si>
  <si>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</si>
  <si>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</si>
  <si>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</si>
  <si>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</si>
  <si>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</si>
  <si>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</si>
  <si>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</si>
  <si>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</si>
  <si>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</si>
  <si>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</si>
  <si>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</si>
  <si>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</si>
  <si>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</si>
  <si>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</si>
  <si>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</si>
  <si>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</si>
  <si>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</si>
  <si>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</si>
  <si>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</si>
  <si>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</si>
  <si>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</si>
  <si>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</si>
  <si>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</si>
  <si>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</si>
  <si>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</si>
  <si>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</si>
  <si>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</si>
  <si>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</si>
  <si>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</si>
  <si>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</si>
  <si>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</si>
  <si>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</si>
  <si>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</si>
  <si>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</si>
  <si>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</si>
  <si>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</si>
  <si>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</si>
  <si>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</si>
  <si>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</si>
  <si>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</si>
  <si>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</si>
  <si>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</si>
  <si>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</si>
  <si>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</si>
  <si>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</si>
  <si>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</si>
  <si>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</si>
  <si>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</si>
  <si>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</si>
  <si>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</si>
  <si>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</si>
  <si>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</si>
  <si>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</si>
  <si>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</si>
  <si>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</si>
  <si>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</si>
  <si>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</si>
  <si>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</si>
  <si>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</si>
  <si>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</si>
  <si>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</si>
  <si>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</si>
  <si>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</si>
  <si>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</si>
  <si>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</si>
  <si>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</si>
  <si>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</si>
  <si>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</si>
  <si>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</si>
  <si>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</si>
  <si>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</si>
  <si>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</si>
  <si>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</si>
  <si>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</si>
  <si>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</si>
  <si>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</si>
  <si>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</si>
  <si>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</si>
  <si>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</si>
  <si>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</si>
  <si>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</si>
  <si>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</si>
  <si>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</si>
  <si>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</si>
  <si>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</si>
  <si>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</si>
  <si>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</si>
  <si>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</si>
  <si>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</si>
  <si>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</si>
  <si>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</si>
  <si>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</si>
  <si>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</si>
  <si>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</si>
  <si>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</si>
  <si>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</si>
  <si>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</si>
  <si>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</si>
  <si>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</si>
  <si>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</si>
  <si>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</si>
  <si>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</si>
  <si>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</si>
  <si>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</si>
  <si>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</si>
  <si>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</si>
  <si>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</si>
  <si>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</si>
  <si>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</si>
  <si>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</si>
  <si>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</si>
  <si>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</si>
  <si>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</si>
  <si>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</si>
  <si>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</si>
  <si>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</si>
  <si>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</si>
  <si>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</si>
  <si>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</si>
  <si>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</si>
  <si>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</si>
  <si>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</si>
  <si>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</si>
  <si>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</si>
  <si>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</si>
  <si>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</si>
  <si>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</si>
  <si>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</si>
  <si>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</si>
  <si>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</si>
  <si>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</si>
  <si>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</si>
  <si>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</si>
  <si>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</si>
  <si>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</si>
  <si>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</si>
  <si>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</si>
  <si>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</si>
  <si>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</si>
  <si>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</si>
  <si>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</si>
  <si>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</si>
  <si>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</si>
  <si>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</si>
  <si>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</si>
  <si>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</si>
  <si>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</si>
  <si>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</si>
  <si>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</si>
  <si>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</si>
  <si>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</si>
  <si>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</si>
  <si>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</si>
  <si>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</si>
  <si>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</si>
  <si>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</si>
  <si>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</si>
  <si>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</si>
  <si>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</si>
  <si>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</si>
  <si>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</si>
  <si>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</si>
  <si>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</si>
  <si>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</si>
  <si>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</si>
  <si>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</si>
  <si>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</si>
  <si>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</si>
  <si>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</si>
  <si>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</si>
  <si>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</si>
  <si>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</si>
  <si>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</si>
  <si>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</si>
  <si>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</si>
  <si>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</si>
  <si>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</si>
  <si>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</si>
  <si>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</si>
  <si>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</si>
  <si>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</si>
  <si>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</si>
  <si>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</si>
  <si>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</si>
  <si>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</si>
  <si>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</si>
  <si>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"ДСО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</si>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</sst>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f8cb911-bd9b-4f2b-a6e3-2fe337824d7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d103e4b2-efbd-428e-891f-89a9c013d7cfhttps://portal.eias.ru/Portal/DownloadPage.aspx?type=12&amp;guid=ff221524-999d-48bc-ac49-0c1a36863e22" TargetMode="External"/><Relationship Id="rId3" Type="http://schemas.openxmlformats.org/officeDocument/2006/relationships/hyperlink" Target="https://portal.eias.ru/Portal/DownloadPage.aspx?type=12&amp;guid=ff221524-999d-48bc-ac49-0c1a36863e22" TargetMode="External"/><Relationship Id="rId4" Type="http://schemas.openxmlformats.org/officeDocument/2006/relationships/hyperlink" Target="https://portal.eias.ru/Portal/DownloadPage.aspx?type=12&amp;guid=e6be51e5-7f95-4e50-9f26-505ab9faf57f" TargetMode="External"/><Relationship Id="rId5" Type="http://schemas.openxmlformats.org/officeDocument/2006/relationships/hyperlink" Target="https://portal.eias.ru/Portal/DownloadPage.aspx?type=12&amp;guid=4cadd037-9416-4ad2-84c3-998b471159a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2D1F8-FEB8-989D-8BFB-A64CC796F8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D1198-30E1-B0AC-DB98-E990E612DA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389</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301</v>
      </c>
      <c r="F7" s="2208"/>
      <c r="G7" s="2209"/>
      <c r="H7" s="2209"/>
      <c r="I7" s="2209"/>
      <c r="J7" s="2209"/>
      <c r="K7" s="2209"/>
      <c r="L7" s="2223" t="s">
        <v>302</v>
      </c>
      <c r="W7" s="447">
        <v>14</v>
      </c>
    </row>
    <row customHeight="1" ht="48.29999999999999">
      <c r="D8" s="450"/>
      <c r="E8" s="473" t="s">
        <v>87</v>
      </c>
      <c r="F8" s="823"/>
      <c r="G8" s="465" t="s">
        <v>85</v>
      </c>
      <c r="H8" s="465" t="s">
        <v>86</v>
      </c>
      <c r="I8" s="414" t="s">
        <v>84</v>
      </c>
      <c r="J8" s="414" t="s">
        <v>390</v>
      </c>
      <c r="K8" s="414" t="s">
        <v>391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393</v>
      </c>
      <c r="Q12" s="516" t="s">
        <v>394</v>
      </c>
      <c r="R12" s="517" t="s">
        <v>395</v>
      </c>
      <c r="S12" s="511" t="s">
        <v>396</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4D188-5418-2E6A-5F1F-3997D410DD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05"/>
      <c r="R6" s="356"/>
      <c r="S6" s="1309">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09">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46142.47657407408</v>
      </c>
      <c r="W30" s="2264"/>
      <c r="X30" s="2264"/>
      <c r="Y30" s="2264"/>
      <c r="Z30" s="2264"/>
      <c r="AA30" s="2264"/>
      <c r="AB30" s="2264"/>
      <c r="AC30" s="326"/>
      <c r="AD30" s="2264" t="str">
        <f>IF(TITLE_DATE_PR_CHANGE="",IF(TITLE_DATE_PR="","",TITLE_DATE_PR),TITLE_DATE_PR_CHANGE)</f>
        <v>46142.47657407408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705-2</v>
      </c>
      <c r="W31" s="2251"/>
      <c r="X31" s="2251"/>
      <c r="Y31" s="2251"/>
      <c r="Z31" s="2251"/>
      <c r="AA31" s="2251"/>
      <c r="AB31" s="2251"/>
      <c r="AC31" s="326"/>
      <c r="AD31" s="2251" t="str">
        <f>IF(TITLE_NUMBER_PR_CHANGE="",IF(TITLE_NUMBER_PR="","",TITLE_NUMBER_PR),TITLE_NUMBER_PR_CHANGE)</f>
        <v>705-2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46142.47657407408</v>
      </c>
      <c r="W34" s="2264"/>
      <c r="X34" s="2264"/>
      <c r="Y34" s="2264"/>
      <c r="Z34" s="2264"/>
      <c r="AA34" s="2264"/>
      <c r="AB34" s="2264"/>
      <c r="AC34" s="326"/>
      <c r="AD34" s="2264" t="str">
        <f>IF(TITLE_DATE_PR_CHANGE="",IF(TITLE_DATE_PR="","",TITLE_DATE_PR),TITLE_DATE_PR_CHANGE)</f>
        <v>46142.47657407408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705-2</v>
      </c>
      <c r="W35" s="2251"/>
      <c r="X35" s="2251"/>
      <c r="Y35" s="2251"/>
      <c r="Z35" s="2251"/>
      <c r="AA35" s="2251"/>
      <c r="AB35" s="2251"/>
      <c r="AC35" s="326"/>
      <c r="AD35" s="2251" t="str">
        <f>IF(TITLE_NUMBER_PR_CHANGE="",IF(TITLE_NUMBER_PR="","",TITLE_NUMBER_PR),TITLE_NUMBER_PR_CHANGE)</f>
        <v>705-2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154</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154</v>
      </c>
      <c r="B44" s="1363" t="s">
        <v>155</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23</v>
      </c>
    </row>
    <row customHeight="1" ht="24">
      <c r="A45" s="1363" t="s">
        <v>154</v>
      </c>
      <c r="B45" s="1363" t="s">
        <v>155</v>
      </c>
      <c r="C45" s="1363" t="s">
        <v>156</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4">
      <c r="A46" s="1363" t="s">
        <v>154</v>
      </c>
      <c r="B46" s="1363" t="s">
        <v>155</v>
      </c>
      <c r="C46" s="1363" t="s">
        <v>156</v>
      </c>
      <c r="D46" s="1363" t="s">
        <v>157</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23</v>
      </c>
    </row>
    <row customHeight="1" ht="49.5">
      <c r="A47" s="1363" t="s">
        <v>154</v>
      </c>
      <c r="B47" s="1363" t="s">
        <v>155</v>
      </c>
      <c r="C47" s="1363" t="s">
        <v>156</v>
      </c>
      <c r="D47" s="1363" t="s">
        <v>157</v>
      </c>
      <c r="E47" s="2259"/>
      <c r="F47" s="2259"/>
      <c r="G47" s="2259"/>
      <c r="H47" s="2259"/>
      <c r="I47" s="2256" t="str">
        <f>S46&amp;".1"</f>
        <v>....1</v>
      </c>
      <c r="J47" s="1363"/>
      <c r="K47" s="1363"/>
      <c r="L47" s="1364" t="s">
        <v>404</v>
      </c>
      <c r="P47" s="2257">
        <v>1</v>
      </c>
      <c r="Q47" s="1220"/>
      <c r="R47" s="356"/>
      <c r="S47" s="1224"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154</v>
      </c>
      <c r="B48" s="1363" t="s">
        <v>155</v>
      </c>
      <c r="C48" s="1363" t="s">
        <v>156</v>
      </c>
      <c r="D48" s="1363" t="s">
        <v>157</v>
      </c>
      <c r="E48" s="2259"/>
      <c r="F48" s="2259"/>
      <c r="G48" s="2259"/>
      <c r="H48" s="2259"/>
      <c r="I48" s="2286"/>
      <c r="J48" s="2256" t="str">
        <f>I47&amp;".1"</f>
        <v>....1.1</v>
      </c>
      <c r="K48" s="1363"/>
      <c r="L48" s="1364" t="s">
        <v>407</v>
      </c>
      <c r="P48" s="2257"/>
      <c r="Q48" s="2257">
        <v>1</v>
      </c>
      <c r="R48" s="357"/>
      <c r="S48" s="1224"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23</v>
      </c>
    </row>
    <row customHeight="1" ht="24">
      <c r="A49" s="1363" t="s">
        <v>154</v>
      </c>
      <c r="B49" s="1363" t="s">
        <v>155</v>
      </c>
      <c r="C49" s="1363" t="s">
        <v>156</v>
      </c>
      <c r="D49" s="1363" t="s">
        <v>157</v>
      </c>
      <c r="E49" s="2259"/>
      <c r="F49" s="2259"/>
      <c r="G49" s="2259"/>
      <c r="H49" s="2259"/>
      <c r="I49" s="2286"/>
      <c r="J49" s="2286"/>
      <c r="K49" s="2256" t="str">
        <f>J48&amp;".1"</f>
        <v>....1.1.1</v>
      </c>
      <c r="L49" s="1364" t="s">
        <v>410</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511">
        <f>STRCHECKDATE(V50:AL50)</f>
      </c>
      <c r="AO49" s="500"/>
      <c r="AP49" s="500" t="str">
        <f>IF(T49="","",T49)</f>
        <v/>
      </c>
      <c r="AQ49" s="500"/>
      <c r="AR49" s="500"/>
      <c r="AS49" s="1155">
        <v>23</v>
      </c>
    </row>
    <row customHeight="1" ht="1.05">
      <c r="A50" s="1363" t="s">
        <v>154</v>
      </c>
      <c r="B50" s="1363" t="s">
        <v>155</v>
      </c>
      <c r="C50" s="1363" t="s">
        <v>156</v>
      </c>
      <c r="D50" s="1363" t="s">
        <v>157</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154</v>
      </c>
      <c r="B51" s="1363" t="s">
        <v>155</v>
      </c>
      <c r="C51" s="1363" t="s">
        <v>156</v>
      </c>
      <c r="D51" s="1363" t="s">
        <v>157</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154</v>
      </c>
      <c r="B52" s="1363" t="s">
        <v>155</v>
      </c>
      <c r="C52" s="1363" t="s">
        <v>156</v>
      </c>
      <c r="D52" s="1363" t="s">
        <v>157</v>
      </c>
      <c r="E52" s="2259"/>
      <c r="F52" s="2259"/>
      <c r="G52" s="2259"/>
      <c r="H52" s="2259"/>
      <c r="I52" s="2256"/>
      <c r="J52" s="1363"/>
      <c r="K52" s="1363"/>
      <c r="L52" s="1364"/>
      <c r="P52" s="2257"/>
      <c r="Q52" s="1220"/>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154</v>
      </c>
      <c r="B53" s="1363" t="s">
        <v>155</v>
      </c>
      <c r="C53" s="1363" t="s">
        <v>156</v>
      </c>
      <c r="D53" s="1363" t="s">
        <v>157</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154</v>
      </c>
      <c r="B54" s="1343" t="s">
        <v>155</v>
      </c>
      <c r="C54" s="1343" t="s">
        <v>156</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154</v>
      </c>
      <c r="B55" s="1343" t="s">
        <v>155</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154</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5B0C9-00A4-2411-42C8-B395BC0F45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46142.47657407408</v>
      </c>
      <c r="W30" s="2264"/>
      <c r="X30" s="2264"/>
      <c r="Y30" s="2264"/>
      <c r="Z30" s="2264"/>
      <c r="AA30" s="2264"/>
      <c r="AB30" s="2264"/>
      <c r="AC30" s="326"/>
      <c r="AD30" s="2264" t="str">
        <f>IF(TITLE_DATE_PR_CHANGE="",IF(TITLE_DATE_PR="","",TITLE_DATE_PR),TITLE_DATE_PR_CHANGE)</f>
        <v>46142.47657407408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705-2</v>
      </c>
      <c r="W31" s="2251"/>
      <c r="X31" s="2251"/>
      <c r="Y31" s="2251"/>
      <c r="Z31" s="2251"/>
      <c r="AA31" s="2251"/>
      <c r="AB31" s="2251"/>
      <c r="AC31" s="326"/>
      <c r="AD31" s="2251" t="str">
        <f>IF(TITLE_NUMBER_PR_CHANGE="",IF(TITLE_NUMBER_PR="","",TITLE_NUMBER_PR),TITLE_NUMBER_PR_CHANGE)</f>
        <v>705-2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46142.47657407408</v>
      </c>
      <c r="W34" s="2264"/>
      <c r="X34" s="2264"/>
      <c r="Y34" s="2264"/>
      <c r="Z34" s="2264"/>
      <c r="AA34" s="2264"/>
      <c r="AB34" s="2264"/>
      <c r="AC34" s="326"/>
      <c r="AD34" s="2264" t="str">
        <f>IF(TITLE_DATE_PR_CHANGE="",IF(TITLE_DATE_PR="","",TITLE_DATE_PR),TITLE_DATE_PR_CHANGE)</f>
        <v>46142.47657407408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705-2</v>
      </c>
      <c r="W35" s="2251"/>
      <c r="X35" s="2251"/>
      <c r="Y35" s="2251"/>
      <c r="Z35" s="2251"/>
      <c r="AA35" s="2251"/>
      <c r="AB35" s="2251"/>
      <c r="AC35" s="326"/>
      <c r="AD35" s="2251" t="str">
        <f>IF(TITLE_NUMBER_PR_CHANGE="",IF(TITLE_NUMBER_PR="","",TITLE_NUMBER_PR),TITLE_NUMBER_PR_CHANGE)</f>
        <v>705-2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159</v>
      </c>
      <c r="B44" s="1363" t="s">
        <v>160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159</v>
      </c>
      <c r="B47" s="1363" t="s">
        <v>160</v>
      </c>
      <c r="C47" s="1363" t="s">
        <v>161</v>
      </c>
      <c r="D47" s="1363" t="s">
        <v>162</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159</v>
      </c>
      <c r="B48" s="1363" t="s">
        <v>160</v>
      </c>
      <c r="C48" s="1363" t="s">
        <v>161</v>
      </c>
      <c r="D48" s="1363" t="s">
        <v>162</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159</v>
      </c>
      <c r="B49" s="1363" t="s">
        <v>160</v>
      </c>
      <c r="C49" s="1363" t="s">
        <v>161</v>
      </c>
      <c r="D49" s="1363" t="s">
        <v>162</v>
      </c>
      <c r="E49" s="2259"/>
      <c r="F49" s="2259"/>
      <c r="G49" s="2259"/>
      <c r="H49" s="2259"/>
      <c r="I49" s="2286"/>
      <c r="J49" s="2286"/>
      <c r="K49" s="2256" t="str">
        <f>J48&amp;".1"</f>
        <v>....1.1.1</v>
      </c>
      <c r="L49" s="1364" t="s">
        <v>410</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511">
        <f>STRCHECKDATE(V50:AL50)</f>
      </c>
      <c r="AO49" s="500"/>
      <c r="AP49" s="500" t="str">
        <f>IF(T49="","",T49)</f>
        <v/>
      </c>
      <c r="AQ49" s="500"/>
      <c r="AR49" s="500"/>
      <c r="AS49" s="1155">
        <v>21</v>
      </c>
    </row>
    <row customHeight="1" ht="1.05">
      <c r="A50" s="1363" t="s">
        <v>159</v>
      </c>
      <c r="B50" s="1363" t="s">
        <v>160</v>
      </c>
      <c r="C50" s="1363" t="s">
        <v>161</v>
      </c>
      <c r="D50" s="1363" t="s">
        <v>162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0AF28-AC58-99E8-51F8-16920F7535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46142.47657407408</v>
      </c>
      <c r="W30" s="2264"/>
      <c r="X30" s="2264"/>
      <c r="Y30" s="2264"/>
      <c r="Z30" s="2264"/>
      <c r="AA30" s="2264"/>
      <c r="AB30" s="2264"/>
      <c r="AC30" s="1635"/>
      <c r="AD30" s="2264" t="str">
        <f>IF(TITLE_DATE_PR_CHANGE="",IF(TITLE_DATE_PR="","",TITLE_DATE_PR),TITLE_DATE_PR_CHANGE)</f>
        <v>46142.47657407408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705-2</v>
      </c>
      <c r="W31" s="2251"/>
      <c r="X31" s="2251"/>
      <c r="Y31" s="2251"/>
      <c r="Z31" s="2251"/>
      <c r="AA31" s="2251"/>
      <c r="AB31" s="2251"/>
      <c r="AC31" s="1635"/>
      <c r="AD31" s="2251" t="str">
        <f>IF(TITLE_NUMBER_PR_CHANGE="",IF(TITLE_NUMBER_PR="","",TITLE_NUMBER_PR),TITLE_NUMBER_PR_CHANGE)</f>
        <v>705-2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46142.47657407408</v>
      </c>
      <c r="W34" s="2264"/>
      <c r="X34" s="2264"/>
      <c r="Y34" s="2264"/>
      <c r="Z34" s="2264"/>
      <c r="AA34" s="2264"/>
      <c r="AB34" s="2264"/>
      <c r="AC34" s="1635"/>
      <c r="AD34" s="2264" t="str">
        <f>IF(TITLE_DATE_PR_CHANGE="",IF(TITLE_DATE_PR="","",TITLE_DATE_PR),TITLE_DATE_PR_CHANGE)</f>
        <v>46142.47657407408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705-2</v>
      </c>
      <c r="W35" s="2251"/>
      <c r="X35" s="2251"/>
      <c r="Y35" s="2251"/>
      <c r="Z35" s="2251"/>
      <c r="AA35" s="2251"/>
      <c r="AB35" s="2251"/>
      <c r="AC35" s="1635"/>
      <c r="AD35" s="2251" t="str">
        <f>IF(TITLE_NUMBER_PR_CHANGE="",IF(TITLE_NUMBER_PR="","",TITLE_NUMBER_PR),TITLE_NUMBER_PR_CHANGE)</f>
        <v>705-2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133</v>
      </c>
      <c r="C41" s="1266" t="s">
        <v>134</v>
      </c>
      <c r="D41" s="1266" t="s">
        <v>135</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208</v>
      </c>
      <c r="B54" s="1375" t="s">
        <v>209</v>
      </c>
      <c r="C54" s="1375" t="s">
        <v>210</v>
      </c>
      <c r="D54" s="1374"/>
      <c r="E54" s="2290"/>
      <c r="F54" s="2290"/>
      <c r="G54" s="2289"/>
      <c r="H54" s="1374"/>
      <c r="I54" s="1374"/>
      <c r="J54" s="1374"/>
      <c r="K54" s="1374"/>
      <c r="L54" s="1377"/>
      <c r="M54" s="1378"/>
      <c r="N54" s="1378"/>
      <c r="O54" s="351"/>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208</v>
      </c>
      <c r="B55" s="1375" t="s">
        <v>209</v>
      </c>
      <c r="C55" s="1374"/>
      <c r="D55" s="1374"/>
      <c r="E55" s="2290"/>
      <c r="F55" s="2289"/>
      <c r="G55" s="1374"/>
      <c r="H55" s="1374"/>
      <c r="I55" s="1374"/>
      <c r="J55" s="1374"/>
      <c r="K55" s="1374"/>
      <c r="L55" s="1377"/>
      <c r="M55" s="1379"/>
      <c r="N55" s="1379"/>
      <c r="O55" s="35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208</v>
      </c>
      <c r="B56" s="1375"/>
      <c r="C56" s="1375"/>
      <c r="D56" s="1375"/>
      <c r="E56" s="2289"/>
      <c r="F56" s="1375"/>
      <c r="G56" s="1375"/>
      <c r="H56" s="1375"/>
      <c r="I56" s="1375"/>
      <c r="J56" s="1375"/>
      <c r="K56" s="1375"/>
      <c r="L56" s="1381"/>
      <c r="M56" s="1379"/>
      <c r="N56" s="1379"/>
      <c r="O56" s="351"/>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6A74D-C51D-6215-34D3-B2ABC4EDB8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46142.47657407408</v>
      </c>
      <c r="W30" s="2264"/>
      <c r="X30" s="2264"/>
      <c r="Y30" s="2264"/>
      <c r="Z30" s="2264"/>
      <c r="AA30" s="2264"/>
      <c r="AB30" s="2264"/>
      <c r="AC30" s="1635"/>
      <c r="AD30" s="2264" t="str">
        <f>IF(TITLE_DATE_PR_CHANGE="",IF(TITLE_DATE_PR="","",TITLE_DATE_PR),TITLE_DATE_PR_CHANGE)</f>
        <v>46142.47657407408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705-2</v>
      </c>
      <c r="W31" s="2251"/>
      <c r="X31" s="2251"/>
      <c r="Y31" s="2251"/>
      <c r="Z31" s="2251"/>
      <c r="AA31" s="2251"/>
      <c r="AB31" s="2251"/>
      <c r="AC31" s="1635"/>
      <c r="AD31" s="2251" t="str">
        <f>IF(TITLE_NUMBER_PR_CHANGE="",IF(TITLE_NUMBER_PR="","",TITLE_NUMBER_PR),TITLE_NUMBER_PR_CHANGE)</f>
        <v>705-2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46142.47657407408</v>
      </c>
      <c r="W34" s="2264"/>
      <c r="X34" s="2264"/>
      <c r="Y34" s="2264"/>
      <c r="Z34" s="2264"/>
      <c r="AA34" s="2264"/>
      <c r="AB34" s="2264"/>
      <c r="AC34" s="1635"/>
      <c r="AD34" s="2264" t="str">
        <f>IF(TITLE_DATE_PR_CHANGE="",IF(TITLE_DATE_PR="","",TITLE_DATE_PR),TITLE_DATE_PR_CHANGE)</f>
        <v>46142.47657407408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705-2</v>
      </c>
      <c r="W35" s="2251"/>
      <c r="X35" s="2251"/>
      <c r="Y35" s="2251"/>
      <c r="Z35" s="2251"/>
      <c r="AA35" s="2251"/>
      <c r="AB35" s="2251"/>
      <c r="AC35" s="1635"/>
      <c r="AD35" s="2251" t="str">
        <f>IF(TITLE_NUMBER_PR_CHANGE="",IF(TITLE_NUMBER_PR="","",TITLE_NUMBER_PR),TITLE_NUMBER_PR_CHANGE)</f>
        <v>705-2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133</v>
      </c>
      <c r="C41" s="1266" t="s">
        <v>134</v>
      </c>
      <c r="D41" s="1266" t="s">
        <v>135</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208</v>
      </c>
      <c r="B54" s="1267" t="s">
        <v>209</v>
      </c>
      <c r="C54" s="1267" t="s">
        <v>210</v>
      </c>
      <c r="D54" s="1974"/>
      <c r="E54" s="2290"/>
      <c r="F54" s="2290"/>
      <c r="G54" s="2289"/>
      <c r="H54" s="1974"/>
      <c r="I54" s="1974"/>
      <c r="J54" s="1974"/>
      <c r="K54" s="1974"/>
      <c r="L54" s="1380"/>
      <c r="M54" s="1610"/>
      <c r="N54" s="1610"/>
      <c r="O54" s="163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208</v>
      </c>
      <c r="B55" s="1267" t="s">
        <v>209</v>
      </c>
      <c r="C55" s="1974"/>
      <c r="D55" s="1974"/>
      <c r="E55" s="2290"/>
      <c r="F55" s="2289"/>
      <c r="G55" s="1974"/>
      <c r="H55" s="1974"/>
      <c r="I55" s="1974"/>
      <c r="J55" s="1974"/>
      <c r="K55" s="1974"/>
      <c r="L55" s="1380"/>
      <c r="M55" s="1975"/>
      <c r="N55" s="1975"/>
      <c r="O55" s="1635"/>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208</v>
      </c>
      <c r="B56" s="1267"/>
      <c r="C56" s="1267"/>
      <c r="D56" s="1267"/>
      <c r="E56" s="2289"/>
      <c r="F56" s="1267"/>
      <c r="G56" s="1267"/>
      <c r="H56" s="1267"/>
      <c r="I56" s="1267"/>
      <c r="J56" s="1267"/>
      <c r="K56" s="1267"/>
      <c r="L56" s="1310"/>
      <c r="M56" s="1975"/>
      <c r="N56" s="1975"/>
      <c r="O56" s="1635"/>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31778-2B58-6A28-03A3-9410FA32F7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46142.47657407408</v>
      </c>
      <c r="W30" s="2264"/>
      <c r="X30" s="2264"/>
      <c r="Y30" s="2264"/>
      <c r="Z30" s="2264"/>
      <c r="AA30" s="2264"/>
      <c r="AB30" s="2264"/>
      <c r="AC30" s="326"/>
      <c r="AD30" s="2264" t="str">
        <f>IF(TITLE_DATE_PR_CHANGE="",IF(TITLE_DATE_PR="","",TITLE_DATE_PR),TITLE_DATE_PR_CHANGE)</f>
        <v>46142.47657407408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705-2</v>
      </c>
      <c r="W31" s="2251"/>
      <c r="X31" s="2251"/>
      <c r="Y31" s="2251"/>
      <c r="Z31" s="2251"/>
      <c r="AA31" s="2251"/>
      <c r="AB31" s="2251"/>
      <c r="AC31" s="326"/>
      <c r="AD31" s="2251" t="str">
        <f>IF(TITLE_NUMBER_PR_CHANGE="",IF(TITLE_NUMBER_PR="","",TITLE_NUMBER_PR),TITLE_NUMBER_PR_CHANGE)</f>
        <v>705-2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46142.47657407408</v>
      </c>
      <c r="W34" s="2264"/>
      <c r="X34" s="2264"/>
      <c r="Y34" s="2264"/>
      <c r="Z34" s="2264"/>
      <c r="AA34" s="2264"/>
      <c r="AB34" s="2264"/>
      <c r="AC34" s="326"/>
      <c r="AD34" s="2264" t="str">
        <f>IF(TITLE_DATE_PR_CHANGE="",IF(TITLE_DATE_PR="","",TITLE_DATE_PR),TITLE_DATE_PR_CHANGE)</f>
        <v>46142.47657407408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705-2</v>
      </c>
      <c r="W35" s="2251"/>
      <c r="X35" s="2251"/>
      <c r="Y35" s="2251"/>
      <c r="Z35" s="2251"/>
      <c r="AA35" s="2251"/>
      <c r="AB35" s="2251"/>
      <c r="AC35" s="326"/>
      <c r="AD35" s="2251" t="str">
        <f>IF(TITLE_NUMBER_PR_CHANGE="",IF(TITLE_NUMBER_PR="","",TITLE_NUMBER_PR),TITLE_NUMBER_PR_CHANGE)</f>
        <v>705-2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190</v>
      </c>
      <c r="B47" s="1363" t="s">
        <v>191</v>
      </c>
      <c r="C47" s="1363" t="s">
        <v>192</v>
      </c>
      <c r="D47" s="1363" t="s">
        <v>193</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190</v>
      </c>
      <c r="B48" s="1363" t="s">
        <v>191</v>
      </c>
      <c r="C48" s="1363" t="s">
        <v>192</v>
      </c>
      <c r="D48" s="1363" t="s">
        <v>193</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....1.1.1</v>
      </c>
      <c r="L49" s="1364" t="s">
        <v>410</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411</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24BFB-F6CF-5B87-3E82-1082D9321B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46142.47657407408</v>
      </c>
      <c r="W30" s="2264"/>
      <c r="X30" s="2264"/>
      <c r="Y30" s="2264"/>
      <c r="Z30" s="2264"/>
      <c r="AA30" s="2264"/>
      <c r="AB30" s="2264"/>
      <c r="AC30" s="326"/>
      <c r="AD30" s="2264" t="str">
        <f>IF(TITLE_DATE_PR_CHANGE="",IF(TITLE_DATE_PR="","",TITLE_DATE_PR),TITLE_DATE_PR_CHANGE)</f>
        <v>46142.47657407408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705-2</v>
      </c>
      <c r="W31" s="2251"/>
      <c r="X31" s="2251"/>
      <c r="Y31" s="2251"/>
      <c r="Z31" s="2251"/>
      <c r="AA31" s="2251"/>
      <c r="AB31" s="2251"/>
      <c r="AC31" s="326"/>
      <c r="AD31" s="2251" t="str">
        <f>IF(TITLE_NUMBER_PR_CHANGE="",IF(TITLE_NUMBER_PR="","",TITLE_NUMBER_PR),TITLE_NUMBER_PR_CHANGE)</f>
        <v>705-2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46142.47657407408</v>
      </c>
      <c r="W34" s="2264"/>
      <c r="X34" s="2264"/>
      <c r="Y34" s="2264"/>
      <c r="Z34" s="2264"/>
      <c r="AA34" s="2264"/>
      <c r="AB34" s="2264"/>
      <c r="AC34" s="326"/>
      <c r="AD34" s="2264" t="str">
        <f>IF(TITLE_DATE_PR_CHANGE="",IF(TITLE_DATE_PR="","",TITLE_DATE_PR),TITLE_DATE_PR_CHANGE)</f>
        <v>46142.47657407408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705-2</v>
      </c>
      <c r="W35" s="2251"/>
      <c r="X35" s="2251"/>
      <c r="Y35" s="2251"/>
      <c r="Z35" s="2251"/>
      <c r="AA35" s="2251"/>
      <c r="AB35" s="2251"/>
      <c r="AC35" s="326"/>
      <c r="AD35" s="2251" t="str">
        <f>IF(TITLE_NUMBER_PR_CHANGE="",IF(TITLE_NUMBER_PR="","",TITLE_NUMBER_PR),TITLE_NUMBER_PR_CHANGE)</f>
        <v>705-2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166</v>
      </c>
      <c r="B47" s="1343" t="s">
        <v>167</v>
      </c>
      <c r="C47" s="1343" t="s">
        <v>168</v>
      </c>
      <c r="D47" s="1343" t="s">
        <v>169</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166</v>
      </c>
      <c r="B48" s="1363" t="s">
        <v>167</v>
      </c>
      <c r="C48" s="1363" t="s">
        <v>168</v>
      </c>
      <c r="D48" s="1363" t="s">
        <v>169</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A13FD-2E3B-3498-9378-6A17416F4BF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407</v>
      </c>
      <c r="M7" s="537"/>
      <c r="N7" s="1366"/>
      <c r="P7" s="2257"/>
      <c r="Q7" s="2257">
        <v>1</v>
      </c>
      <c r="R7" s="1642"/>
      <c r="S7" s="2007">
        <f>$J7</f>
      </c>
      <c r="T7" s="286" t="s">
        <v>408</v>
      </c>
      <c r="U7" s="300"/>
      <c r="V7" s="2305"/>
      <c r="W7" s="2305"/>
      <c r="X7" s="2305"/>
      <c r="Y7" s="2305"/>
      <c r="Z7" s="2305"/>
      <c r="AA7" s="2305"/>
      <c r="AB7" s="2305"/>
      <c r="AC7" s="2305"/>
      <c r="AD7" s="2305"/>
      <c r="AE7" s="2305"/>
      <c r="AF7" s="2305"/>
      <c r="AG7" s="2305"/>
      <c r="AH7" s="2305"/>
      <c r="AI7" s="2305"/>
      <c r="AJ7" s="2305"/>
      <c r="AK7" s="2305"/>
      <c r="AL7" s="2305"/>
      <c r="AM7" s="2010" t="s">
        <v>409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410</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46142.47657407408</v>
      </c>
      <c r="W30" s="2264"/>
      <c r="X30" s="2264"/>
      <c r="Y30" s="2264"/>
      <c r="Z30" s="2264"/>
      <c r="AA30" s="2264"/>
      <c r="AB30" s="2264"/>
      <c r="AC30" s="326"/>
      <c r="AD30" s="2264" t="str">
        <f>IF(TITLE_DATE_PR_CHANGE="",IF(TITLE_DATE_PR="","",TITLE_DATE_PR),TITLE_DATE_PR_CHANGE)</f>
        <v>46142.47657407408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705-2</v>
      </c>
      <c r="W31" s="2251"/>
      <c r="X31" s="2251"/>
      <c r="Y31" s="2251"/>
      <c r="Z31" s="2251"/>
      <c r="AA31" s="2251"/>
      <c r="AB31" s="2251"/>
      <c r="AC31" s="326"/>
      <c r="AD31" s="2251" t="str">
        <f>IF(TITLE_NUMBER_PR_CHANGE="",IF(TITLE_NUMBER_PR="","",TITLE_NUMBER_PR),TITLE_NUMBER_PR_CHANGE)</f>
        <v>705-2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46142.47657407408</v>
      </c>
      <c r="W34" s="2264"/>
      <c r="X34" s="2264"/>
      <c r="Y34" s="2264"/>
      <c r="Z34" s="2264"/>
      <c r="AA34" s="2264"/>
      <c r="AB34" s="2264"/>
      <c r="AC34" s="326"/>
      <c r="AD34" s="2264" t="str">
        <f>IF(TITLE_DATE_PR_CHANGE="",IF(TITLE_DATE_PR="","",TITLE_DATE_PR),TITLE_DATE_PR_CHANGE)</f>
        <v>46142.47657407408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705-2</v>
      </c>
      <c r="W35" s="2251"/>
      <c r="X35" s="2251"/>
      <c r="Y35" s="2251"/>
      <c r="Z35" s="2251"/>
      <c r="AA35" s="2251"/>
      <c r="AB35" s="2251"/>
      <c r="AC35" s="326"/>
      <c r="AD35" s="2251" t="str">
        <f>IF(TITLE_NUMBER_PR_CHANGE="",IF(TITLE_NUMBER_PR="","",TITLE_NUMBER_PR),TITLE_NUMBER_PR_CHANGE)</f>
        <v>705-2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FF4C4-AA7C-CBE6-D076-69E816DD39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267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268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46142.47657407408</v>
      </c>
      <c r="W30" s="2264"/>
      <c r="X30" s="2264"/>
      <c r="Y30" s="2264"/>
      <c r="Z30" s="2264"/>
      <c r="AA30" s="2264"/>
      <c r="AB30" s="2264"/>
      <c r="AC30" s="326"/>
      <c r="AD30" s="2264" t="str">
        <f>IF(TITLE_DATE_PR_CHANGE="",IF(TITLE_DATE_PR="","",TITLE_DATE_PR),TITLE_DATE_PR_CHANGE)</f>
        <v>46142.47657407408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705-2</v>
      </c>
      <c r="W31" s="2251"/>
      <c r="X31" s="2251"/>
      <c r="Y31" s="2251"/>
      <c r="Z31" s="2251"/>
      <c r="AA31" s="2251"/>
      <c r="AB31" s="2251"/>
      <c r="AC31" s="326"/>
      <c r="AD31" s="2251" t="str">
        <f>IF(TITLE_NUMBER_PR_CHANGE="",IF(TITLE_NUMBER_PR="","",TITLE_NUMBER_PR),TITLE_NUMBER_PR_CHANGE)</f>
        <v>705-2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46142.47657407408</v>
      </c>
      <c r="W34" s="2264"/>
      <c r="X34" s="2264"/>
      <c r="Y34" s="2264"/>
      <c r="Z34" s="2264"/>
      <c r="AA34" s="2264"/>
      <c r="AB34" s="2264"/>
      <c r="AC34" s="326"/>
      <c r="AD34" s="2264" t="str">
        <f>IF(TITLE_DATE_PR_CHANGE="",IF(TITLE_DATE_PR="","",TITLE_DATE_PR),TITLE_DATE_PR_CHANGE)</f>
        <v>46142.47657407408</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705-2</v>
      </c>
      <c r="W35" s="2251"/>
      <c r="X35" s="2251"/>
      <c r="Y35" s="2251"/>
      <c r="Z35" s="2251"/>
      <c r="AA35" s="2251"/>
      <c r="AB35" s="2251"/>
      <c r="AC35" s="326"/>
      <c r="AD35" s="2251" t="str">
        <f>IF(TITLE_NUMBER_PR_CHANGE="",IF(TITLE_NUMBER_PR="","",TITLE_NUMBER_PR),TITLE_NUMBER_PR_CHANGE)</f>
        <v>705-2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133</v>
      </c>
      <c r="C41" s="1370" t="s">
        <v>134</v>
      </c>
      <c r="D41" s="1370" t="s">
        <v>135</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184</v>
      </c>
      <c r="B55" s="1343" t="s">
        <v>185</v>
      </c>
      <c r="C55" s="1314"/>
      <c r="D55" s="1314"/>
      <c r="E55" s="2259"/>
      <c r="F55" s="2258"/>
      <c r="G55" s="1314"/>
      <c r="H55" s="1314"/>
      <c r="I55" s="1314"/>
      <c r="J55" s="1314"/>
      <c r="K55" s="1314"/>
      <c r="L55" s="1339"/>
      <c r="M55" s="1321"/>
      <c r="N55" s="1321"/>
      <c r="P55" s="1316"/>
      <c r="Q55" s="1317"/>
      <c r="R55" s="1316"/>
      <c r="S55" s="1322"/>
      <c r="T55" s="1325" t="s">
        <v>267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184</v>
      </c>
      <c r="B56" s="1343"/>
      <c r="C56" s="1343"/>
      <c r="D56" s="1343"/>
      <c r="E56" s="2258"/>
      <c r="F56" s="1343"/>
      <c r="G56" s="1343"/>
      <c r="H56" s="1343"/>
      <c r="I56" s="1343"/>
      <c r="J56" s="1343"/>
      <c r="K56" s="1343"/>
      <c r="L56" s="1346"/>
      <c r="M56" s="1321"/>
      <c r="N56" s="1321"/>
      <c r="O56" s="518"/>
      <c r="P56" s="380"/>
      <c r="Q56" s="1344"/>
      <c r="R56" s="380"/>
      <c r="S56" s="1322"/>
      <c r="T56" s="1325" t="s">
        <v>268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269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AF228-FEC8-C2F3-7318-97F7525CC9C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121</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407</v>
      </c>
      <c r="N7" s="509"/>
      <c r="O7" s="327"/>
      <c r="Q7" s="2257"/>
      <c r="R7" s="2257">
        <v>1</v>
      </c>
      <c r="S7" s="518"/>
      <c r="T7" s="357"/>
      <c r="U7" s="1336">
        <f>$J7</f>
      </c>
      <c r="V7" s="286" t="s">
        <v>408</v>
      </c>
      <c r="W7" s="300"/>
      <c r="X7" s="2245"/>
      <c r="Y7" s="2246"/>
      <c r="Z7" s="2246"/>
      <c r="AA7" s="2246"/>
      <c r="AB7" s="2246"/>
      <c r="AC7" s="2235"/>
      <c r="AD7" s="2235"/>
      <c r="AE7" s="2235"/>
      <c r="AF7" s="2308"/>
      <c r="AG7" s="2245"/>
      <c r="AH7" s="2246"/>
      <c r="AI7" s="2246"/>
      <c r="AJ7" s="2246"/>
      <c r="AK7" s="2246"/>
      <c r="AL7" s="2246"/>
      <c r="AM7" s="2246"/>
      <c r="AN7" s="2246"/>
      <c r="AO7" s="2246"/>
      <c r="AP7" s="2247"/>
      <c r="AQ7" s="1258" t="s">
        <v>409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410</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267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268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46142.47657407408</v>
      </c>
      <c r="Y34" s="2264"/>
      <c r="Z34" s="2264"/>
      <c r="AA34" s="2264"/>
      <c r="AB34" s="2264"/>
      <c r="AC34" s="2264"/>
      <c r="AD34" s="2264"/>
      <c r="AE34" s="2264"/>
      <c r="AF34" s="326"/>
      <c r="AG34" s="2264" t="str">
        <f>IF(TITLE_DATE_PR_CHANGE="",IF(TITLE_DATE_PR="","",TITLE_DATE_PR),TITLE_DATE_PR_CHANGE)</f>
        <v>46142.47657407408</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705-2</v>
      </c>
      <c r="Y35" s="2251"/>
      <c r="Z35" s="2251"/>
      <c r="AA35" s="2251"/>
      <c r="AB35" s="2251"/>
      <c r="AC35" s="2251"/>
      <c r="AD35" s="2251"/>
      <c r="AE35" s="2251"/>
      <c r="AF35" s="326"/>
      <c r="AG35" s="2251" t="str">
        <f>IF(TITLE_NUMBER_PR_CHANGE="",IF(TITLE_NUMBER_PR="","",TITLE_NUMBER_PR),TITLE_NUMBER_PR_CHANGE)</f>
        <v>705-2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46142.47657407408</v>
      </c>
      <c r="Y38" s="2264"/>
      <c r="Z38" s="2264"/>
      <c r="AA38" s="2264"/>
      <c r="AB38" s="2264"/>
      <c r="AC38" s="2264"/>
      <c r="AD38" s="2264"/>
      <c r="AE38" s="2264"/>
      <c r="AF38" s="326"/>
      <c r="AG38" s="2264" t="str">
        <f>IF(TITLE_DATE_PR_CHANGE="",IF(TITLE_DATE_PR="","",TITLE_DATE_PR),TITLE_DATE_PR_CHANGE)</f>
        <v>46142.47657407408</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705-2</v>
      </c>
      <c r="Y39" s="2251"/>
      <c r="Z39" s="2251"/>
      <c r="AA39" s="2251"/>
      <c r="AB39" s="2251"/>
      <c r="AC39" s="2251"/>
      <c r="AD39" s="2251"/>
      <c r="AE39" s="2251"/>
      <c r="AF39" s="326"/>
      <c r="AG39" s="2251" t="str">
        <f>IF(TITLE_NUMBER_PR_CHANGE="",IF(TITLE_NUMBER_PR="","",TITLE_NUMBER_PR),TITLE_NUMBER_PR_CHANGE)</f>
        <v>705-2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302</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453</v>
      </c>
      <c r="Y44" s="2312" t="s">
        <v>454</v>
      </c>
      <c r="Z44" s="2312"/>
      <c r="AA44" s="2312"/>
      <c r="AB44" s="2312"/>
      <c r="AC44" s="2294" t="s">
        <v>435</v>
      </c>
      <c r="AD44" s="2611"/>
      <c r="AE44" s="2314"/>
      <c r="AF44" s="2278"/>
      <c r="AG44" s="2294" t="s">
        <v>453</v>
      </c>
      <c r="AH44" s="2312" t="s">
        <v>454</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445</v>
      </c>
      <c r="AD46" s="2321" t="s">
        <v>446</v>
      </c>
      <c r="AE46" s="2322"/>
      <c r="AF46" s="2278"/>
      <c r="AG46" s="2325"/>
      <c r="AH46" s="2318"/>
      <c r="AI46" s="2317" t="s">
        <v>457</v>
      </c>
      <c r="AJ46" s="2270" t="s">
        <v>458</v>
      </c>
      <c r="AK46" s="2271"/>
      <c r="AL46" s="2317" t="s">
        <v>445</v>
      </c>
      <c r="AM46" s="2321" t="s">
        <v>446</v>
      </c>
      <c r="AN46" s="2322"/>
      <c r="AO46" s="2278"/>
      <c r="AP46" s="2281"/>
      <c r="AQ46" s="2127"/>
      <c r="AW46" s="1155">
        <v>26</v>
      </c>
    </row>
    <row customHeight="1" ht="65.25">
      <c r="A47" s="1259"/>
      <c r="B47" s="1259" t="s">
        <v>133</v>
      </c>
      <c r="C47" s="1259" t="s">
        <v>134</v>
      </c>
      <c r="D47" s="1259" t="s">
        <v>135</v>
      </c>
      <c r="E47" s="1310" t="s">
        <v>436</v>
      </c>
      <c r="F47" s="1310" t="s">
        <v>437</v>
      </c>
      <c r="G47" s="1310" t="s">
        <v>438</v>
      </c>
      <c r="H47" s="1310" t="s">
        <v>439</v>
      </c>
      <c r="I47" s="1310" t="s">
        <v>440</v>
      </c>
      <c r="J47" s="1310" t="s">
        <v>441</v>
      </c>
      <c r="K47" s="1310" t="s">
        <v>442</v>
      </c>
      <c r="L47" s="1310" t="s">
        <v>459</v>
      </c>
      <c r="M47" s="1310" t="s">
        <v>417</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121</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172</v>
      </c>
      <c r="B50" s="1267" t="s">
        <v>173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399</v>
      </c>
      <c r="AS50" s="500"/>
      <c r="AT50" s="500" t="str">
        <f>IF(V50="","",V50)</f>
        <v>Территория действия тарифа</v>
      </c>
      <c r="AU50" s="500"/>
      <c r="AV50" s="500"/>
      <c r="AW50" s="1155">
        <v>21</v>
      </c>
    </row>
    <row customHeight="1" ht="24">
      <c r="A51" s="1267" t="s">
        <v>172</v>
      </c>
      <c r="B51" s="1267" t="s">
        <v>173</v>
      </c>
      <c r="C51" s="1267" t="s">
        <v>174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401</v>
      </c>
      <c r="AS51" s="500"/>
      <c r="AT51" s="500" t="str">
        <f>IF(V51="","",V51)</f>
        <v>Наименование системы теплоснабжения </v>
      </c>
      <c r="AU51" s="500"/>
      <c r="AV51" s="500"/>
      <c r="AW51" s="1155">
        <v>23</v>
      </c>
    </row>
    <row customHeight="1" ht="22.049999999999997">
      <c r="A52" s="1267" t="s">
        <v>172</v>
      </c>
      <c r="B52" s="1267" t="s">
        <v>173</v>
      </c>
      <c r="C52" s="1267" t="s">
        <v>174</v>
      </c>
      <c r="D52" s="1267" t="s">
        <v>175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403</v>
      </c>
      <c r="AS52" s="500"/>
      <c r="AT52" s="500" t="str">
        <f>IF(V52="","",V52)</f>
        <v>Источник тепловой энергии  </v>
      </c>
      <c r="AU52" s="500"/>
      <c r="AV52" s="500"/>
      <c r="AW52" s="1155">
        <v>21</v>
      </c>
    </row>
    <row s="1642" customFormat="1" customHeight="1" ht="0">
      <c r="A53" s="1375" t="s">
        <v>172</v>
      </c>
      <c r="B53" s="1375" t="s">
        <v>173</v>
      </c>
      <c r="C53" s="1375" t="s">
        <v>174</v>
      </c>
      <c r="D53" s="1375" t="s">
        <v>175</v>
      </c>
      <c r="E53" s="2290"/>
      <c r="F53" s="2290"/>
      <c r="G53" s="2290"/>
      <c r="H53" s="2311"/>
      <c r="I53" s="2127" t="str">
        <f>U52&amp;".1"</f>
        <v>....1</v>
      </c>
      <c r="J53" s="1375"/>
      <c r="K53" s="1375"/>
      <c r="L53" s="1375"/>
      <c r="M53" s="1381" t="s">
        <v>404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172</v>
      </c>
      <c r="B54" s="1267" t="s">
        <v>173</v>
      </c>
      <c r="C54" s="1267" t="s">
        <v>174</v>
      </c>
      <c r="D54" s="1267" t="s">
        <v>175</v>
      </c>
      <c r="E54" s="2290"/>
      <c r="F54" s="2290"/>
      <c r="G54" s="2290"/>
      <c r="H54" s="2311"/>
      <c r="I54" s="2101"/>
      <c r="J54" s="2127" t="str">
        <f>I53&amp;".1"</f>
        <v>....1.1</v>
      </c>
      <c r="K54" s="1267"/>
      <c r="L54" s="1267"/>
      <c r="M54" s="1310" t="s">
        <v>407</v>
      </c>
      <c r="Q54" s="2257"/>
      <c r="R54" s="2257">
        <v>1</v>
      </c>
      <c r="S54" s="518"/>
      <c r="T54" s="357"/>
      <c r="U54" s="1336" t="str">
        <f>$J54</f>
        <v>....1.1</v>
      </c>
      <c r="V54" s="286" t="s">
        <v>408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409</v>
      </c>
      <c r="AS54" s="500"/>
      <c r="AT54" s="500" t="str">
        <f>IF(V54="","",V54)</f>
        <v>Группа потребителей</v>
      </c>
      <c r="AU54" s="500"/>
      <c r="AV54" s="500"/>
      <c r="AW54" s="1155">
        <v>21</v>
      </c>
    </row>
    <row customHeight="1" ht="22.049999999999997">
      <c r="A55" s="1267" t="s">
        <v>172</v>
      </c>
      <c r="B55" s="1267" t="s">
        <v>173</v>
      </c>
      <c r="C55" s="1267" t="s">
        <v>174</v>
      </c>
      <c r="D55" s="1267" t="s">
        <v>175</v>
      </c>
      <c r="E55" s="2290"/>
      <c r="F55" s="2290"/>
      <c r="G55" s="2290"/>
      <c r="H55" s="2311"/>
      <c r="I55" s="2101"/>
      <c r="J55" s="2101"/>
      <c r="K55" s="2127" t="str">
        <f>J54&amp;".1"</f>
        <v>....1.1.1</v>
      </c>
      <c r="L55" s="139"/>
      <c r="M55" s="1310" t="s">
        <v>410</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172</v>
      </c>
      <c r="B56" s="1267" t="s">
        <v>173</v>
      </c>
      <c r="C56" s="1267" t="s">
        <v>174</v>
      </c>
      <c r="D56" s="1267" t="s">
        <v>175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172</v>
      </c>
      <c r="B57" s="1267" t="s">
        <v>173</v>
      </c>
      <c r="C57" s="1267" t="s">
        <v>174</v>
      </c>
      <c r="D57" s="1267" t="s">
        <v>175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172</v>
      </c>
      <c r="B58" s="1267" t="s">
        <v>173</v>
      </c>
      <c r="C58" s="1267" t="s">
        <v>174</v>
      </c>
      <c r="D58" s="1267" t="s">
        <v>175</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172</v>
      </c>
      <c r="B59" s="1267" t="s">
        <v>173</v>
      </c>
      <c r="C59" s="1267" t="s">
        <v>174</v>
      </c>
      <c r="D59" s="1267" t="s">
        <v>175</v>
      </c>
      <c r="E59" s="2290"/>
      <c r="F59" s="2290"/>
      <c r="G59" s="2290"/>
      <c r="H59" s="2311"/>
      <c r="I59" s="2101"/>
      <c r="J59" s="2127"/>
      <c r="K59" s="1267"/>
      <c r="L59" s="1267"/>
      <c r="M59" s="1310"/>
      <c r="Q59" s="2257"/>
      <c r="R59" s="2257"/>
      <c r="S59" s="1331"/>
      <c r="T59" s="356"/>
      <c r="U59" s="1278"/>
      <c r="V59" s="287" t="s">
        <v>412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172</v>
      </c>
      <c r="B60" s="1267" t="s">
        <v>173</v>
      </c>
      <c r="C60" s="1267" t="s">
        <v>174</v>
      </c>
      <c r="D60" s="1267" t="s">
        <v>175</v>
      </c>
      <c r="E60" s="2290"/>
      <c r="F60" s="2290"/>
      <c r="G60" s="2290"/>
      <c r="H60" s="2311"/>
      <c r="I60" s="2127"/>
      <c r="J60" s="1267"/>
      <c r="K60" s="1267"/>
      <c r="L60" s="1267"/>
      <c r="M60" s="1310"/>
      <c r="Q60" s="2257"/>
      <c r="R60" s="1331"/>
      <c r="S60" s="1331"/>
      <c r="T60" s="356"/>
      <c r="U60" s="1278"/>
      <c r="V60" s="365" t="s">
        <v>413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172</v>
      </c>
      <c r="B61" s="1267" t="s">
        <v>173</v>
      </c>
      <c r="C61" s="1267" t="s">
        <v>174</v>
      </c>
      <c r="D61" s="1267" t="s">
        <v>175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172</v>
      </c>
      <c r="B62" s="1375" t="s">
        <v>173</v>
      </c>
      <c r="C62" s="1375" t="s">
        <v>174</v>
      </c>
      <c r="D62" s="1374"/>
      <c r="E62" s="2290"/>
      <c r="F62" s="2290"/>
      <c r="G62" s="2289"/>
      <c r="H62" s="1374"/>
      <c r="I62" s="1374"/>
      <c r="J62" s="1374"/>
      <c r="K62" s="1374"/>
      <c r="L62" s="1374"/>
      <c r="M62" s="1377"/>
      <c r="N62" s="1378"/>
      <c r="O62" s="1378"/>
      <c r="P62" s="351"/>
      <c r="Q62" s="1316"/>
      <c r="R62" s="1317"/>
      <c r="S62" s="1316"/>
      <c r="T62" s="1316"/>
      <c r="U62" s="1322"/>
      <c r="V62" s="1325" t="s">
        <v>415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172</v>
      </c>
      <c r="B63" s="1375" t="s">
        <v>173</v>
      </c>
      <c r="C63" s="1374"/>
      <c r="D63" s="1374"/>
      <c r="E63" s="2290"/>
      <c r="F63" s="2289"/>
      <c r="G63" s="1374"/>
      <c r="H63" s="1374"/>
      <c r="I63" s="1374"/>
      <c r="J63" s="1374"/>
      <c r="K63" s="1374"/>
      <c r="L63" s="1374"/>
      <c r="M63" s="1377"/>
      <c r="N63" s="1379"/>
      <c r="O63" s="1379"/>
      <c r="P63" s="351"/>
      <c r="Q63" s="1316"/>
      <c r="R63" s="1317"/>
      <c r="S63" s="1316"/>
      <c r="T63" s="1316"/>
      <c r="U63" s="1322"/>
      <c r="V63" s="1325" t="s">
        <v>267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172</v>
      </c>
      <c r="B64" s="1375"/>
      <c r="C64" s="1375"/>
      <c r="D64" s="1375"/>
      <c r="E64" s="2289"/>
      <c r="F64" s="1375"/>
      <c r="G64" s="1375"/>
      <c r="H64" s="1375"/>
      <c r="I64" s="1375"/>
      <c r="J64" s="1375"/>
      <c r="K64" s="1375"/>
      <c r="L64" s="1375"/>
      <c r="M64" s="1381"/>
      <c r="N64" s="1379"/>
      <c r="O64" s="1379"/>
      <c r="P64" s="351"/>
      <c r="Q64" s="380"/>
      <c r="R64" s="1344"/>
      <c r="S64" s="380"/>
      <c r="T64" s="380"/>
      <c r="U64" s="1322"/>
      <c r="V64" s="1325" t="s">
        <v>268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269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2197E8-3C83-32E8-FD0A-A6C5B83154EF}" mc:Ignorable="x14ac xr xr2 xr3">
  <sheetPr>
    <tabColor rgb="FFCCCCFF"/>
  </sheetPr>
  <dimension ref="A1:Q79"/>
  <sheetViews>
    <sheetView topLeftCell="C1"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46388.476273148146</v>
      </c>
      <c r="G11" s="77"/>
      <c r="H11" s="773" t="s">
        <v>22</v>
      </c>
      <c r="J11" s="876" t="s">
        <v>23</v>
      </c>
      <c r="Q11" s="74">
        <v>0</v>
      </c>
    </row>
    <row customHeight="1" ht="22.5">
      <c r="A12" s="2098"/>
      <c r="D12" s="75"/>
      <c r="E12" s="1165" t="s">
        <v>24</v>
      </c>
      <c r="F12" s="1732">
        <v>46752.47640046296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46142.47657407408</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E1530AB-D542-4A28-23F7-9C1EA121ECD3}"/>
    <hyperlink ref="H17" location="Титульный!H9" display="Как заполнить?" tooltip="Помощь по работе с полями отчётной формы" xr:uid="{40E67F28-32D2-4E88-5705-43B401358888}"/>
    <hyperlink ref="H39" location="Титульный!H9" display="Как заполнить?" tooltip="Помощь по работе с полями отчётной формы" xr:uid="{639DD808-8FCE-1AB8-EE8E-D52A7E964168}"/>
    <hyperlink ref="H62" location="Титульный!H9" display="Как заполнить?" tooltip="Помощь по работе с полями отчётной формы" xr:uid="{B5CF0388-5648-EC95-6193-03C4F52EB9B8}"/>
    <hyperlink ref="F70" r:id="rId4" xr:uid="{4FEE1108-DA99-AFEC-0927-6867FFD9B1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AEE0E-1287-36B3-4858-5C2E3EB3FE9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121</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267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467</v>
      </c>
      <c r="AE23" s="1507" t="s">
        <v>468</v>
      </c>
      <c r="AF23" s="1507" t="s">
        <v>467</v>
      </c>
      <c r="AI23" s="1507" t="s">
        <v>469</v>
      </c>
      <c r="AJ23" s="1507" t="s">
        <v>467</v>
      </c>
      <c r="AM23" s="1507" t="s">
        <v>470</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46142.47657407408</v>
      </c>
      <c r="W31" s="2264"/>
      <c r="X31" s="2264"/>
      <c r="Y31" s="2264"/>
      <c r="Z31" s="2264"/>
      <c r="AA31" s="326"/>
      <c r="AB31" s="2264" t="str">
        <f>IF(TITLE_DATE_PR_CHANGE="",IF(TITLE_DATE_PR="","",TITLE_DATE_PR),TITLE_DATE_PR_CHANGE)</f>
        <v>46142.47657407408</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705-2</v>
      </c>
      <c r="W32" s="2251"/>
      <c r="X32" s="2251"/>
      <c r="Y32" s="2251"/>
      <c r="Z32" s="2251"/>
      <c r="AA32" s="326"/>
      <c r="AB32" s="2251" t="str">
        <f>IF(TITLE_NUMBER_PR_CHANGE="",IF(TITLE_NUMBER_PR="","",TITLE_NUMBER_PR),TITLE_NUMBER_PR_CHANGE)</f>
        <v>705-2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46142.47657407408</v>
      </c>
      <c r="W35" s="2264"/>
      <c r="X35" s="2264"/>
      <c r="Y35" s="2264"/>
      <c r="Z35" s="2264"/>
      <c r="AA35" s="326"/>
      <c r="AB35" s="2264" t="str">
        <f>IF(TITLE_DATE_PR_CHANGE="",IF(TITLE_DATE_PR="","",TITLE_DATE_PR),TITLE_DATE_PR_CHANGE)</f>
        <v>46142.47657407408</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705-2</v>
      </c>
      <c r="W36" s="2251"/>
      <c r="X36" s="2251"/>
      <c r="Y36" s="2251"/>
      <c r="Z36" s="2251"/>
      <c r="AA36" s="326"/>
      <c r="AB36" s="2251" t="str">
        <f>IF(TITLE_NUMBER_PR_CHANGE="",IF(TITLE_NUMBER_PR="","",TITLE_NUMBER_PR),TITLE_NUMBER_PR_CHANGE)</f>
        <v>705-2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302</v>
      </c>
      <c r="BA39" s="1155">
        <v>14</v>
      </c>
    </row>
    <row customHeight="1" ht="14.699999999999998">
      <c r="Q40" s="291"/>
      <c r="R40" s="376"/>
      <c r="S40" s="2273" t="s">
        <v>87</v>
      </c>
      <c r="T40" s="2209" t="s">
        <v>471</v>
      </c>
      <c r="U40" s="301"/>
      <c r="V40" s="2275"/>
      <c r="W40" s="2275"/>
      <c r="X40" s="2275"/>
      <c r="Y40" s="2275"/>
      <c r="Z40" s="2276"/>
      <c r="AA40" s="2336" t="s">
        <v>429</v>
      </c>
      <c r="AB40" s="2328" t="s">
        <v>472</v>
      </c>
      <c r="AC40" s="2291"/>
      <c r="AD40" s="2291"/>
      <c r="AE40" s="2329"/>
      <c r="AF40" s="2291" t="s">
        <v>473</v>
      </c>
      <c r="AG40" s="2291"/>
      <c r="AH40" s="2291"/>
      <c r="AI40" s="2329"/>
      <c r="AJ40" s="2328" t="s">
        <v>474</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475</v>
      </c>
      <c r="W41" s="2127"/>
      <c r="X41" s="2294" t="s">
        <v>435</v>
      </c>
      <c r="Y41" s="2313"/>
      <c r="Z41" s="2314"/>
      <c r="AA41" s="2337"/>
      <c r="AB41" s="2330"/>
      <c r="AC41" s="2331"/>
      <c r="AD41" s="2331"/>
      <c r="AE41" s="2332"/>
      <c r="AF41" s="2331"/>
      <c r="AG41" s="2331"/>
      <c r="AH41" s="2331"/>
      <c r="AI41" s="2332"/>
      <c r="AJ41" s="2330"/>
      <c r="AK41" s="2331"/>
      <c r="AL41" s="2331"/>
      <c r="AM41" s="2331"/>
      <c r="AN41" s="2127" t="s">
        <v>475</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133</v>
      </c>
      <c r="C43" s="1370" t="s">
        <v>134</v>
      </c>
      <c r="D43" s="1370" t="s">
        <v>135</v>
      </c>
      <c r="E43" s="1364" t="s">
        <v>436</v>
      </c>
      <c r="F43" s="1364" t="s">
        <v>437</v>
      </c>
      <c r="G43" s="1364" t="s">
        <v>438</v>
      </c>
      <c r="H43" s="1364" t="s">
        <v>439</v>
      </c>
      <c r="I43" s="1364" t="s">
        <v>440</v>
      </c>
      <c r="J43" s="1364" t="s">
        <v>441</v>
      </c>
      <c r="K43" s="1364" t="s">
        <v>442</v>
      </c>
      <c r="L43" s="1364" t="s">
        <v>417</v>
      </c>
      <c r="Q43" s="291"/>
      <c r="R43" s="376"/>
      <c r="S43" s="2273"/>
      <c r="T43" s="2209"/>
      <c r="U43" s="302"/>
      <c r="V43" s="1330" t="s">
        <v>476</v>
      </c>
      <c r="W43" s="1330" t="s">
        <v>477</v>
      </c>
      <c r="X43" s="1338" t="s">
        <v>445</v>
      </c>
      <c r="Y43" s="2270" t="s">
        <v>446</v>
      </c>
      <c r="Z43" s="2271"/>
      <c r="AA43" s="2338"/>
      <c r="AB43" s="2333"/>
      <c r="AC43" s="2334"/>
      <c r="AD43" s="2334"/>
      <c r="AE43" s="2335"/>
      <c r="AF43" s="2334"/>
      <c r="AG43" s="2334"/>
      <c r="AH43" s="2334"/>
      <c r="AI43" s="2335"/>
      <c r="AJ43" s="2333"/>
      <c r="AK43" s="2334"/>
      <c r="AL43" s="2334"/>
      <c r="AM43" s="2335"/>
      <c r="AN43" s="1860" t="s">
        <v>476</v>
      </c>
      <c r="AO43" s="1860" t="s">
        <v>477</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121</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196</v>
      </c>
      <c r="B46" s="1363" t="s">
        <v>197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399</v>
      </c>
      <c r="AW46" s="500"/>
      <c r="AX46" s="500" t="str">
        <f>IF(T46="","",T46)</f>
        <v>Территория действия тарифа</v>
      </c>
      <c r="AY46" s="500"/>
      <c r="AZ46" s="500"/>
      <c r="BA46" s="1155">
        <v>21</v>
      </c>
    </row>
    <row customHeight="1" ht="24">
      <c r="A47" s="1363" t="s">
        <v>196</v>
      </c>
      <c r="B47" s="1363" t="s">
        <v>197</v>
      </c>
      <c r="C47" s="1363" t="s">
        <v>198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401</v>
      </c>
      <c r="AW47" s="500"/>
      <c r="AX47" s="500" t="str">
        <f>IF(T47="","",T47)</f>
        <v>Наименование системы теплоснабжения </v>
      </c>
      <c r="AY47" s="500"/>
      <c r="AZ47" s="500"/>
      <c r="BA47" s="1155">
        <v>23</v>
      </c>
    </row>
    <row customHeight="1" ht="21">
      <c r="A48" s="1363" t="s">
        <v>196</v>
      </c>
      <c r="B48" s="1363" t="s">
        <v>197</v>
      </c>
      <c r="C48" s="1363" t="s">
        <v>198</v>
      </c>
      <c r="D48" s="1363" t="s">
        <v>199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403</v>
      </c>
      <c r="AW48" s="500"/>
      <c r="AX48" s="500" t="str">
        <f>IF(T48="","",T48)</f>
        <v>Источник тепловой энергии  </v>
      </c>
      <c r="AY48" s="500"/>
      <c r="AZ48" s="500"/>
      <c r="BA48" s="1155">
        <v>20</v>
      </c>
    </row>
    <row s="1642" customFormat="1" customHeight="1" ht="1.05">
      <c r="A49" s="1343" t="s">
        <v>196</v>
      </c>
      <c r="B49" s="1343" t="s">
        <v>197</v>
      </c>
      <c r="C49" s="1343" t="s">
        <v>198</v>
      </c>
      <c r="D49" s="1343" t="s">
        <v>199</v>
      </c>
      <c r="E49" s="2259"/>
      <c r="F49" s="2259"/>
      <c r="G49" s="2259"/>
      <c r="H49" s="2259"/>
      <c r="I49" s="2256" t="str">
        <f>S48&amp;".1"</f>
        <v>....1</v>
      </c>
      <c r="J49" s="1343"/>
      <c r="K49" s="1343"/>
      <c r="L49" s="1346" t="s">
        <v>404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196</v>
      </c>
      <c r="B50" s="1343" t="s">
        <v>197</v>
      </c>
      <c r="C50" s="1343" t="s">
        <v>198</v>
      </c>
      <c r="D50" s="1343" t="s">
        <v>199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196</v>
      </c>
      <c r="B51" s="1363" t="s">
        <v>197</v>
      </c>
      <c r="C51" s="1363" t="s">
        <v>198</v>
      </c>
      <c r="D51" s="1363" t="s">
        <v>199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196</v>
      </c>
      <c r="B54" s="1363" t="s">
        <v>197</v>
      </c>
      <c r="C54" s="1363" t="s">
        <v>198</v>
      </c>
      <c r="D54" s="1363" t="s">
        <v>199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196</v>
      </c>
      <c r="B55" s="1363" t="s">
        <v>197</v>
      </c>
      <c r="C55" s="1363" t="s">
        <v>198</v>
      </c>
      <c r="D55" s="1363" t="s">
        <v>199</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196</v>
      </c>
      <c r="B56" s="1343" t="s">
        <v>197</v>
      </c>
      <c r="C56" s="1343" t="s">
        <v>198</v>
      </c>
      <c r="D56" s="1343" t="s">
        <v>199</v>
      </c>
      <c r="E56" s="2259"/>
      <c r="F56" s="2259"/>
      <c r="G56" s="2259"/>
      <c r="H56" s="2259"/>
      <c r="I56" s="2256"/>
      <c r="J56" s="1343"/>
      <c r="K56" s="1343"/>
      <c r="L56" s="1346"/>
      <c r="M56" s="510"/>
      <c r="N56" s="510"/>
      <c r="O56" s="510"/>
      <c r="P56" s="2257"/>
      <c r="Q56" s="1331"/>
      <c r="R56" s="356"/>
      <c r="S56" s="1386"/>
      <c r="T56" s="1387" t="s">
        <v>413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196</v>
      </c>
      <c r="B57" s="1343" t="s">
        <v>197</v>
      </c>
      <c r="C57" s="1343" t="s">
        <v>198</v>
      </c>
      <c r="D57" s="1343" t="s">
        <v>199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196</v>
      </c>
      <c r="B58" s="1343" t="s">
        <v>197</v>
      </c>
      <c r="C58" s="1343" t="s">
        <v>198</v>
      </c>
      <c r="D58" s="1314"/>
      <c r="E58" s="2259"/>
      <c r="F58" s="2259"/>
      <c r="G58" s="2258"/>
      <c r="H58" s="1314"/>
      <c r="I58" s="1314"/>
      <c r="J58" s="1314"/>
      <c r="K58" s="1314"/>
      <c r="L58" s="1339"/>
      <c r="M58" s="1315"/>
      <c r="N58" s="1315"/>
      <c r="P58" s="1316"/>
      <c r="Q58" s="1317"/>
      <c r="R58" s="1316"/>
      <c r="S58" s="1322"/>
      <c r="T58" s="1325" t="s">
        <v>415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196</v>
      </c>
      <c r="B59" s="1343" t="s">
        <v>197</v>
      </c>
      <c r="C59" s="1314"/>
      <c r="D59" s="1314"/>
      <c r="E59" s="2259"/>
      <c r="F59" s="2258"/>
      <c r="G59" s="1314"/>
      <c r="H59" s="1314"/>
      <c r="I59" s="1314"/>
      <c r="J59" s="1314"/>
      <c r="K59" s="1314"/>
      <c r="L59" s="1339"/>
      <c r="M59" s="1321"/>
      <c r="N59" s="1321"/>
      <c r="P59" s="1316"/>
      <c r="Q59" s="1317"/>
      <c r="R59" s="1316"/>
      <c r="S59" s="1322"/>
      <c r="T59" s="1325" t="s">
        <v>267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196</v>
      </c>
      <c r="B60" s="1343"/>
      <c r="C60" s="1343"/>
      <c r="D60" s="1343"/>
      <c r="E60" s="2259"/>
      <c r="F60" s="1343"/>
      <c r="G60" s="1343"/>
      <c r="H60" s="1343"/>
      <c r="I60" s="1343"/>
      <c r="J60" s="1343"/>
      <c r="K60" s="1343"/>
      <c r="L60" s="1346"/>
      <c r="M60" s="1321"/>
      <c r="N60" s="1321"/>
      <c r="O60" s="518"/>
      <c r="P60" s="380"/>
      <c r="Q60" s="1344"/>
      <c r="R60" s="380"/>
      <c r="S60" s="1322"/>
      <c r="T60" s="1325" t="s">
        <v>268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196</v>
      </c>
      <c r="B61" s="1343"/>
      <c r="C61" s="1343"/>
      <c r="D61" s="1343"/>
      <c r="E61" s="2258"/>
      <c r="F61" s="1343"/>
      <c r="G61" s="1343"/>
      <c r="H61" s="1343"/>
      <c r="I61" s="1343"/>
      <c r="J61" s="1343"/>
      <c r="K61" s="1343"/>
      <c r="L61" s="1346"/>
      <c r="M61" s="1321"/>
      <c r="N61" s="1321"/>
      <c r="O61" s="518"/>
      <c r="P61" s="380"/>
      <c r="Q61" s="1344"/>
      <c r="R61" s="380"/>
      <c r="S61" s="1322"/>
      <c r="T61" s="1325" t="s">
        <v>268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664C8-A4B2-E718-F41F-7A3F7DB92A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25">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46142.47657407408</v>
      </c>
      <c r="W28" s="2264"/>
      <c r="X28" s="2264"/>
      <c r="Y28" s="2264"/>
      <c r="Z28" s="2264"/>
      <c r="AA28" s="2264"/>
      <c r="AB28" s="326"/>
      <c r="AC28" s="2264" t="str">
        <f>IF(TITLE_DATE_PR_CHANGE="",IF(TITLE_DATE_PR="","",TITLE_DATE_PR),TITLE_DATE_PR_CHANGE)</f>
        <v>46142.47657407408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705-2</v>
      </c>
      <c r="W29" s="2251"/>
      <c r="X29" s="2251"/>
      <c r="Y29" s="2251"/>
      <c r="Z29" s="2251"/>
      <c r="AA29" s="2251"/>
      <c r="AB29" s="326"/>
      <c r="AC29" s="2251" t="str">
        <f>IF(TITLE_NUMBER_PR_CHANGE="",IF(TITLE_NUMBER_PR="","",TITLE_NUMBER_PR),TITLE_NUMBER_PR_CHANGE)</f>
        <v>705-2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46142.47657407408</v>
      </c>
      <c r="W32" s="2264"/>
      <c r="X32" s="2264"/>
      <c r="Y32" s="2264"/>
      <c r="Z32" s="2264"/>
      <c r="AA32" s="2264"/>
      <c r="AB32" s="326"/>
      <c r="AC32" s="2264" t="str">
        <f>IF(TITLE_DATE_PR_CHANGE="",IF(TITLE_DATE_PR="","",TITLE_DATE_PR),TITLE_DATE_PR_CHANGE)</f>
        <v>46142.47657407408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705-2</v>
      </c>
      <c r="W33" s="2251"/>
      <c r="X33" s="2251"/>
      <c r="Y33" s="2251"/>
      <c r="Z33" s="2251"/>
      <c r="AA33" s="2251"/>
      <c r="AB33" s="326"/>
      <c r="AC33" s="2251" t="str">
        <f>IF(TITLE_NUMBER_PR_CHANGE="",IF(TITLE_NUMBER_PR="","",TITLE_NUMBER_PR),TITLE_NUMBER_PR_CHANGE)</f>
        <v>705-2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487</v>
      </c>
      <c r="W38" s="2262" t="s">
        <v>434</v>
      </c>
      <c r="X38" s="2263"/>
      <c r="Y38" s="2262" t="s">
        <v>435</v>
      </c>
      <c r="Z38" s="2269"/>
      <c r="AA38" s="2263"/>
      <c r="AB38" s="2278"/>
      <c r="AC38" s="13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352" t="s">
        <v>490</v>
      </c>
      <c r="W39" s="1222" t="s">
        <v>491</v>
      </c>
      <c r="X39" s="1222" t="s">
        <v>492</v>
      </c>
      <c r="Y39" s="1357" t="s">
        <v>445</v>
      </c>
      <c r="Z39" s="2270" t="s">
        <v>446</v>
      </c>
      <c r="AA39" s="2271"/>
      <c r="AB39" s="2279"/>
      <c r="AC39" s="1352" t="s">
        <v>490</v>
      </c>
      <c r="AD39" s="1222" t="s">
        <v>491</v>
      </c>
      <c r="AE39" s="1222" t="s">
        <v>492</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222</v>
      </c>
      <c r="B42" s="1363" t="s">
        <v>223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222</v>
      </c>
      <c r="B43" s="1363" t="s">
        <v>223</v>
      </c>
      <c r="C43" s="1363" t="s">
        <v>224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222</v>
      </c>
      <c r="B44" s="1363" t="s">
        <v>223</v>
      </c>
      <c r="C44" s="1363" t="s">
        <v>224</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222</v>
      </c>
      <c r="B45" s="1363" t="s">
        <v>223</v>
      </c>
      <c r="C45" s="1363" t="s">
        <v>224</v>
      </c>
      <c r="D45" s="1363" t="s">
        <v>493</v>
      </c>
      <c r="E45" s="2259"/>
      <c r="F45" s="2259"/>
      <c r="G45" s="2259"/>
      <c r="H45" s="2259"/>
      <c r="I45" s="2286"/>
      <c r="J45" s="2256" t="str">
        <f>I44&amp;".1"</f>
        <v>...1.1</v>
      </c>
      <c r="K45" s="1363"/>
      <c r="L45" s="1364" t="s">
        <v>407</v>
      </c>
      <c r="P45" s="2257"/>
      <c r="Q45" s="2257">
        <v>1</v>
      </c>
      <c r="R45" s="357"/>
      <c r="S45" s="1358"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222</v>
      </c>
      <c r="B46" s="1363" t="s">
        <v>223</v>
      </c>
      <c r="C46" s="1363" t="s">
        <v>224</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222</v>
      </c>
      <c r="B47" s="1363" t="s">
        <v>223</v>
      </c>
      <c r="C47" s="1363" t="s">
        <v>224</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222</v>
      </c>
      <c r="B48" s="1363" t="s">
        <v>223</v>
      </c>
      <c r="C48" s="1363" t="s">
        <v>224</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222</v>
      </c>
      <c r="B49" s="1363" t="s">
        <v>223</v>
      </c>
      <c r="C49" s="1363" t="s">
        <v>224</v>
      </c>
      <c r="D49" s="1363" t="s">
        <v>493</v>
      </c>
      <c r="E49" s="2259"/>
      <c r="F49" s="2259"/>
      <c r="G49" s="2259"/>
      <c r="H49" s="2259"/>
      <c r="I49" s="2256"/>
      <c r="J49" s="1363"/>
      <c r="K49" s="1363"/>
      <c r="L49" s="1364"/>
      <c r="P49" s="2257"/>
      <c r="Q49" s="1354"/>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222</v>
      </c>
      <c r="B50" s="1363" t="s">
        <v>223</v>
      </c>
      <c r="C50" s="1363" t="s">
        <v>224</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222</v>
      </c>
      <c r="B51" s="1343" t="s">
        <v>223</v>
      </c>
      <c r="C51" s="1314"/>
      <c r="D51" s="1314"/>
      <c r="E51" s="2259"/>
      <c r="F51" s="2258"/>
      <c r="G51" s="1314"/>
      <c r="H51" s="1314"/>
      <c r="I51" s="1314"/>
      <c r="J51" s="1314"/>
      <c r="K51" s="1314"/>
      <c r="L51" s="1426"/>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222</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F8089-A7D8-44D8-F6FE-09F4199E3D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46142.47657407408</v>
      </c>
      <c r="W28" s="2264"/>
      <c r="X28" s="2264"/>
      <c r="Y28" s="2264"/>
      <c r="Z28" s="2264"/>
      <c r="AA28" s="2264"/>
      <c r="AB28" s="326"/>
      <c r="AC28" s="2264" t="str">
        <f>IF(TITLE_DATE_PR_CHANGE="",IF(TITLE_DATE_PR="","",TITLE_DATE_PR),TITLE_DATE_PR_CHANGE)</f>
        <v>46142.47657407408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705-2</v>
      </c>
      <c r="W29" s="2251"/>
      <c r="X29" s="2251"/>
      <c r="Y29" s="2251"/>
      <c r="Z29" s="2251"/>
      <c r="AA29" s="2251"/>
      <c r="AB29" s="326"/>
      <c r="AC29" s="2251" t="str">
        <f>IF(TITLE_NUMBER_PR_CHANGE="",IF(TITLE_NUMBER_PR="","",TITLE_NUMBER_PR),TITLE_NUMBER_PR_CHANGE)</f>
        <v>705-2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46142.47657407408</v>
      </c>
      <c r="W32" s="2264"/>
      <c r="X32" s="2264"/>
      <c r="Y32" s="2264"/>
      <c r="Z32" s="2264"/>
      <c r="AA32" s="2264"/>
      <c r="AB32" s="326"/>
      <c r="AC32" s="2264" t="str">
        <f>IF(TITLE_DATE_PR_CHANGE="",IF(TITLE_DATE_PR="","",TITLE_DATE_PR),TITLE_DATE_PR_CHANGE)</f>
        <v>46142.47657407408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705-2</v>
      </c>
      <c r="W33" s="2251"/>
      <c r="X33" s="2251"/>
      <c r="Y33" s="2251"/>
      <c r="Z33" s="2251"/>
      <c r="AA33" s="2251"/>
      <c r="AB33" s="326"/>
      <c r="AC33" s="2251" t="str">
        <f>IF(TITLE_NUMBER_PR_CHANGE="",IF(TITLE_NUMBER_PR="","",TITLE_NUMBER_PR),TITLE_NUMBER_PR_CHANGE)</f>
        <v>705-2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227</v>
      </c>
      <c r="B42" s="1363" t="s">
        <v>228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227</v>
      </c>
      <c r="B43" s="1363" t="s">
        <v>228</v>
      </c>
      <c r="C43" s="1363" t="s">
        <v>229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227</v>
      </c>
      <c r="B44" s="1363" t="s">
        <v>228</v>
      </c>
      <c r="C44" s="1363" t="s">
        <v>229</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227</v>
      </c>
      <c r="B45" s="1363" t="s">
        <v>228</v>
      </c>
      <c r="C45" s="1363" t="s">
        <v>229</v>
      </c>
      <c r="D45" s="1363" t="s">
        <v>494</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227</v>
      </c>
      <c r="B46" s="1363" t="s">
        <v>228</v>
      </c>
      <c r="C46" s="1363" t="s">
        <v>229</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227</v>
      </c>
      <c r="B47" s="1363" t="s">
        <v>228</v>
      </c>
      <c r="C47" s="1363" t="s">
        <v>229</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227</v>
      </c>
      <c r="B48" s="1363" t="s">
        <v>228</v>
      </c>
      <c r="C48" s="1363" t="s">
        <v>229</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227</v>
      </c>
      <c r="B49" s="1363" t="s">
        <v>228</v>
      </c>
      <c r="C49" s="1363" t="s">
        <v>229</v>
      </c>
      <c r="D49" s="1363" t="s">
        <v>494</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227</v>
      </c>
      <c r="B50" s="1363" t="s">
        <v>228</v>
      </c>
      <c r="C50" s="1363" t="s">
        <v>229</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227</v>
      </c>
      <c r="B51" s="1343" t="s">
        <v>228</v>
      </c>
      <c r="C51" s="1314"/>
      <c r="D51" s="1314"/>
      <c r="E51" s="2259"/>
      <c r="F51" s="2258"/>
      <c r="G51" s="1314"/>
      <c r="H51" s="1314"/>
      <c r="I51" s="1314"/>
      <c r="J51" s="1314"/>
      <c r="K51" s="1314"/>
      <c r="L51" s="1458"/>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227</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C83B8-4EB8-BBC8-7531-F69C3CF289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46142.47657407408</v>
      </c>
      <c r="W28" s="2264"/>
      <c r="X28" s="2264"/>
      <c r="Y28" s="2264"/>
      <c r="Z28" s="2264"/>
      <c r="AA28" s="2264"/>
      <c r="AB28" s="326"/>
      <c r="AC28" s="2264" t="str">
        <f>IF(TITLE_DATE_PR_CHANGE="",IF(TITLE_DATE_PR="","",TITLE_DATE_PR),TITLE_DATE_PR_CHANGE)</f>
        <v>46142.47657407408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705-2</v>
      </c>
      <c r="W29" s="2251"/>
      <c r="X29" s="2251"/>
      <c r="Y29" s="2251"/>
      <c r="Z29" s="2251"/>
      <c r="AA29" s="2251"/>
      <c r="AB29" s="326"/>
      <c r="AC29" s="2251" t="str">
        <f>IF(TITLE_NUMBER_PR_CHANGE="",IF(TITLE_NUMBER_PR="","",TITLE_NUMBER_PR),TITLE_NUMBER_PR_CHANGE)</f>
        <v>705-2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46142.47657407408</v>
      </c>
      <c r="W32" s="2264"/>
      <c r="X32" s="2264"/>
      <c r="Y32" s="2264"/>
      <c r="Z32" s="2264"/>
      <c r="AA32" s="2264"/>
      <c r="AB32" s="326"/>
      <c r="AC32" s="2264" t="str">
        <f>IF(TITLE_DATE_PR_CHANGE="",IF(TITLE_DATE_PR="","",TITLE_DATE_PR),TITLE_DATE_PR_CHANGE)</f>
        <v>46142.47657407408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705-2</v>
      </c>
      <c r="W33" s="2251"/>
      <c r="X33" s="2251"/>
      <c r="Y33" s="2251"/>
      <c r="Z33" s="2251"/>
      <c r="AA33" s="2251"/>
      <c r="AB33" s="326"/>
      <c r="AC33" s="2251" t="str">
        <f>IF(TITLE_NUMBER_PR_CHANGE="",IF(TITLE_NUMBER_PR="","",TITLE_NUMBER_PR),TITLE_NUMBER_PR_CHANGE)</f>
        <v>705-2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495</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232</v>
      </c>
      <c r="B46" s="1363" t="s">
        <v>233</v>
      </c>
      <c r="C46" s="1363" t="s">
        <v>234</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495</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58"/>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FD818-521E-AA18-3168-27D608FA94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46142.47657407408</v>
      </c>
      <c r="W28" s="2264"/>
      <c r="X28" s="2264"/>
      <c r="Y28" s="2264"/>
      <c r="Z28" s="2264"/>
      <c r="AA28" s="2264"/>
      <c r="AB28" s="326"/>
      <c r="AC28" s="2264" t="str">
        <f>IF(TITLE_DATE_PR_CHANGE="",IF(TITLE_DATE_PR="","",TITLE_DATE_PR),TITLE_DATE_PR_CHANGE)</f>
        <v>46142.47657407408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705-2</v>
      </c>
      <c r="W29" s="2251"/>
      <c r="X29" s="2251"/>
      <c r="Y29" s="2251"/>
      <c r="Z29" s="2251"/>
      <c r="AA29" s="2251"/>
      <c r="AB29" s="326"/>
      <c r="AC29" s="2251" t="str">
        <f>IF(TITLE_NUMBER_PR_CHANGE="",IF(TITLE_NUMBER_PR="","",TITLE_NUMBER_PR),TITLE_NUMBER_PR_CHANGE)</f>
        <v>705-2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46142.47657407408</v>
      </c>
      <c r="W32" s="2264"/>
      <c r="X32" s="2264"/>
      <c r="Y32" s="2264"/>
      <c r="Z32" s="2264"/>
      <c r="AA32" s="2264"/>
      <c r="AB32" s="326"/>
      <c r="AC32" s="2264" t="str">
        <f>IF(TITLE_DATE_PR_CHANGE="",IF(TITLE_DATE_PR="","",TITLE_DATE_PR),TITLE_DATE_PR_CHANGE)</f>
        <v>46142.47657407408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705-2</v>
      </c>
      <c r="W33" s="2251"/>
      <c r="X33" s="2251"/>
      <c r="Y33" s="2251"/>
      <c r="Z33" s="2251"/>
      <c r="AA33" s="2251"/>
      <c r="AB33" s="326"/>
      <c r="AC33" s="2251" t="str">
        <f>IF(TITLE_NUMBER_PR_CHANGE="",IF(TITLE_NUMBER_PR="","",TITLE_NUMBER_PR),TITLE_NUMBER_PR_CHANGE)</f>
        <v>705-2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496</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237</v>
      </c>
      <c r="B46" s="1363" t="s">
        <v>238</v>
      </c>
      <c r="C46" s="1363" t="s">
        <v>239</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496</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ABFD8-88E8-92F8-A2FD-CC8BCD1F7D2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121</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267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268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468</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46142.47657407408</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705-2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46142.47657407408</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705-2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301</v>
      </c>
      <c r="T36" s="2127"/>
      <c r="U36" s="2127"/>
      <c r="V36" s="2127"/>
      <c r="W36" s="2127"/>
      <c r="X36" s="2127"/>
      <c r="Y36" s="2127"/>
      <c r="Z36" s="2127"/>
      <c r="AA36" s="2175"/>
      <c r="AB36" s="2175"/>
      <c r="AC36" s="2175"/>
      <c r="AD36" s="2127"/>
      <c r="AE36" s="2127"/>
      <c r="AF36" s="2127"/>
      <c r="AG36" s="2127"/>
      <c r="AH36" s="2127"/>
      <c r="AI36" s="2127"/>
      <c r="AJ36" s="2127"/>
      <c r="AK36" s="2127" t="s">
        <v>302</v>
      </c>
      <c r="AQ36" s="1631">
        <v>14</v>
      </c>
    </row>
    <row customHeight="1" ht="14.699999999999998">
      <c r="Q37" s="291"/>
      <c r="R37" s="376"/>
      <c r="S37" s="2273" t="s">
        <v>87</v>
      </c>
      <c r="T37" s="2209" t="s">
        <v>497</v>
      </c>
      <c r="U37" s="337"/>
      <c r="V37" s="2275"/>
      <c r="W37" s="2275"/>
      <c r="X37" s="2275"/>
      <c r="Y37" s="2275"/>
      <c r="Z37" s="2275"/>
      <c r="AA37" s="2209" t="s">
        <v>429</v>
      </c>
      <c r="AB37" s="2208" t="s">
        <v>498</v>
      </c>
      <c r="AC37" s="2208" t="s">
        <v>472</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475</v>
      </c>
      <c r="W38" s="2127"/>
      <c r="X38" s="2294" t="s">
        <v>435</v>
      </c>
      <c r="Y38" s="2313"/>
      <c r="Z38" s="2313"/>
      <c r="AA38" s="2209"/>
      <c r="AB38" s="2208"/>
      <c r="AC38" s="2208"/>
      <c r="AD38" s="2103" t="s">
        <v>475</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133</v>
      </c>
      <c r="C40" s="1266" t="s">
        <v>134</v>
      </c>
      <c r="D40" s="1266" t="s">
        <v>135</v>
      </c>
      <c r="E40" s="1310" t="s">
        <v>436</v>
      </c>
      <c r="F40" s="1310" t="s">
        <v>437</v>
      </c>
      <c r="G40" s="1310" t="s">
        <v>438</v>
      </c>
      <c r="H40" s="1310" t="s">
        <v>439</v>
      </c>
      <c r="I40" s="1310" t="s">
        <v>440</v>
      </c>
      <c r="J40" s="1310" t="s">
        <v>441</v>
      </c>
      <c r="K40" s="1310" t="s">
        <v>442</v>
      </c>
      <c r="L40" s="1310" t="s">
        <v>417</v>
      </c>
      <c r="Q40" s="291"/>
      <c r="R40" s="376"/>
      <c r="S40" s="2273"/>
      <c r="T40" s="2209"/>
      <c r="U40" s="302"/>
      <c r="V40" s="1950" t="s">
        <v>476</v>
      </c>
      <c r="W40" s="1950" t="s">
        <v>477</v>
      </c>
      <c r="X40" s="1938" t="s">
        <v>445</v>
      </c>
      <c r="Y40" s="2270" t="s">
        <v>446</v>
      </c>
      <c r="Z40" s="2320"/>
      <c r="AA40" s="2209"/>
      <c r="AB40" s="2208"/>
      <c r="AC40" s="2208"/>
      <c r="AD40" s="1968" t="s">
        <v>476</v>
      </c>
      <c r="AE40" s="1959" t="s">
        <v>477</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121</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202</v>
      </c>
      <c r="B43" s="1267" t="s">
        <v>203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399</v>
      </c>
      <c r="AM43" s="1624"/>
      <c r="AN43" s="1624" t="str">
        <f>IF(T43="","",T43)</f>
        <v>Территория действия тарифа</v>
      </c>
      <c r="AO43" s="1624"/>
      <c r="AP43" s="1624"/>
      <c r="AQ43" s="1631">
        <v>21</v>
      </c>
    </row>
    <row customHeight="1" ht="24">
      <c r="A44" s="1267" t="s">
        <v>202</v>
      </c>
      <c r="B44" s="1267" t="s">
        <v>203</v>
      </c>
      <c r="C44" s="1267" t="s">
        <v>204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401</v>
      </c>
      <c r="AM44" s="1624"/>
      <c r="AN44" s="1624" t="str">
        <f>IF(T44="","",T44)</f>
        <v>Наименование системы теплоснабжения </v>
      </c>
      <c r="AO44" s="1624"/>
      <c r="AP44" s="1624"/>
      <c r="AQ44" s="1631">
        <v>23</v>
      </c>
    </row>
    <row customHeight="1" ht="22.049999999999997">
      <c r="A45" s="1267" t="s">
        <v>202</v>
      </c>
      <c r="B45" s="1267" t="s">
        <v>203</v>
      </c>
      <c r="C45" s="1267" t="s">
        <v>204</v>
      </c>
      <c r="D45" s="1267" t="s">
        <v>205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403</v>
      </c>
      <c r="AM45" s="1624"/>
      <c r="AN45" s="1624" t="str">
        <f>IF(T45="","",T45)</f>
        <v>Источник тепловой энергии  </v>
      </c>
      <c r="AO45" s="1624"/>
      <c r="AP45" s="1624"/>
      <c r="AQ45" s="1631">
        <v>21</v>
      </c>
    </row>
    <row s="1642" customFormat="1" customHeight="1" ht="0">
      <c r="A46" s="1375" t="s">
        <v>202</v>
      </c>
      <c r="B46" s="1375" t="s">
        <v>203</v>
      </c>
      <c r="C46" s="1375" t="s">
        <v>204</v>
      </c>
      <c r="D46" s="1375" t="s">
        <v>205</v>
      </c>
      <c r="E46" s="2290"/>
      <c r="F46" s="2290"/>
      <c r="G46" s="2290"/>
      <c r="H46" s="2290"/>
      <c r="I46" s="2127" t="str">
        <f>S45&amp;".1"</f>
        <v>....1</v>
      </c>
      <c r="J46" s="1375"/>
      <c r="K46" s="1375"/>
      <c r="L46" s="1381" t="s">
        <v>404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202</v>
      </c>
      <c r="B47" s="1375" t="s">
        <v>203</v>
      </c>
      <c r="C47" s="1375" t="s">
        <v>204</v>
      </c>
      <c r="D47" s="1375" t="s">
        <v>205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202</v>
      </c>
      <c r="B48" s="1267" t="s">
        <v>203</v>
      </c>
      <c r="C48" s="1267" t="s">
        <v>204</v>
      </c>
      <c r="D48" s="1267" t="s">
        <v>205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202</v>
      </c>
      <c r="B49" s="1267" t="s">
        <v>203</v>
      </c>
      <c r="C49" s="1267" t="s">
        <v>204</v>
      </c>
      <c r="D49" s="1267" t="s">
        <v>205</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202</v>
      </c>
      <c r="B50" s="1375" t="s">
        <v>203</v>
      </c>
      <c r="C50" s="1375" t="s">
        <v>204</v>
      </c>
      <c r="D50" s="1375" t="s">
        <v>205</v>
      </c>
      <c r="E50" s="2290"/>
      <c r="F50" s="2290"/>
      <c r="G50" s="2290"/>
      <c r="H50" s="2290"/>
      <c r="I50" s="2127"/>
      <c r="J50" s="1375"/>
      <c r="K50" s="1375"/>
      <c r="L50" s="1381"/>
      <c r="M50" s="1246"/>
      <c r="N50" s="1246"/>
      <c r="O50" s="1246"/>
      <c r="P50" s="2257"/>
      <c r="Q50" s="1954"/>
      <c r="R50" s="356"/>
      <c r="S50" s="1386"/>
      <c r="T50" s="1387" t="s">
        <v>413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202</v>
      </c>
      <c r="B51" s="1375" t="s">
        <v>203</v>
      </c>
      <c r="C51" s="1375" t="s">
        <v>204</v>
      </c>
      <c r="D51" s="1375" t="s">
        <v>205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202</v>
      </c>
      <c r="B52" s="1375" t="s">
        <v>203</v>
      </c>
      <c r="C52" s="1375" t="s">
        <v>204</v>
      </c>
      <c r="D52" s="1374"/>
      <c r="E52" s="2290"/>
      <c r="F52" s="2290"/>
      <c r="G52" s="2289"/>
      <c r="H52" s="1374"/>
      <c r="I52" s="1374"/>
      <c r="J52" s="1374"/>
      <c r="K52" s="1374"/>
      <c r="L52" s="1377"/>
      <c r="M52" s="1378"/>
      <c r="N52" s="1378"/>
      <c r="O52" s="35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202</v>
      </c>
      <c r="B53" s="1375" t="s">
        <v>203</v>
      </c>
      <c r="C53" s="1374"/>
      <c r="D53" s="1374"/>
      <c r="E53" s="2290"/>
      <c r="F53" s="2289"/>
      <c r="G53" s="1374"/>
      <c r="H53" s="1374"/>
      <c r="I53" s="1374"/>
      <c r="J53" s="1374"/>
      <c r="K53" s="1374"/>
      <c r="L53" s="1377"/>
      <c r="M53" s="1379"/>
      <c r="N53" s="1379"/>
      <c r="O53" s="351"/>
      <c r="P53" s="1316"/>
      <c r="Q53" s="1317"/>
      <c r="R53" s="1316"/>
      <c r="S53" s="1322"/>
      <c r="T53" s="1325" t="s">
        <v>267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202</v>
      </c>
      <c r="B54" s="1375"/>
      <c r="C54" s="1375"/>
      <c r="D54" s="1375"/>
      <c r="E54" s="2290"/>
      <c r="F54" s="1375"/>
      <c r="G54" s="1375"/>
      <c r="H54" s="1375"/>
      <c r="I54" s="1375"/>
      <c r="J54" s="1375"/>
      <c r="K54" s="1375"/>
      <c r="L54" s="1381"/>
      <c r="M54" s="1379"/>
      <c r="N54" s="1379"/>
      <c r="O54" s="351"/>
      <c r="P54" s="380"/>
      <c r="Q54" s="1344"/>
      <c r="R54" s="380"/>
      <c r="S54" s="1322"/>
      <c r="T54" s="1325" t="s">
        <v>268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202</v>
      </c>
      <c r="B55" s="1375"/>
      <c r="C55" s="1375"/>
      <c r="D55" s="1375"/>
      <c r="E55" s="2289"/>
      <c r="F55" s="1375"/>
      <c r="G55" s="1375"/>
      <c r="H55" s="1375"/>
      <c r="I55" s="1375"/>
      <c r="J55" s="1375"/>
      <c r="K55" s="1375"/>
      <c r="L55" s="1381"/>
      <c r="M55" s="1379"/>
      <c r="N55" s="1379"/>
      <c r="O55" s="351"/>
      <c r="P55" s="380"/>
      <c r="Q55" s="1344"/>
      <c r="R55" s="380"/>
      <c r="S55" s="1322"/>
      <c r="T55" s="1325" t="s">
        <v>268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269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9BFBA-5A2A-D078-08E8-97686B29F7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267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46142.47657407408</v>
      </c>
      <c r="W32" s="2264"/>
      <c r="X32" s="2264"/>
      <c r="Y32" s="2264"/>
      <c r="Z32" s="2264"/>
      <c r="AA32" s="2264"/>
      <c r="AB32" s="2264"/>
      <c r="AC32" s="326"/>
      <c r="AD32" s="2264" t="str">
        <f>IF(TITLE_DATE_PR_CHANGE="",IF(TITLE_DATE_PR="","",TITLE_DATE_PR),TITLE_DATE_PR_CHANGE)</f>
        <v>46142.47657407408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705-2</v>
      </c>
      <c r="W33" s="2251"/>
      <c r="X33" s="2251"/>
      <c r="Y33" s="2251"/>
      <c r="Z33" s="2251"/>
      <c r="AA33" s="2251"/>
      <c r="AB33" s="2251"/>
      <c r="AC33" s="326"/>
      <c r="AD33" s="2251" t="str">
        <f>IF(TITLE_NUMBER_PR_CHANGE="",IF(TITLE_NUMBER_PR="","",TITLE_NUMBER_PR),TITLE_NUMBER_PR_CHANGE)</f>
        <v>705-2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46142.47657407408</v>
      </c>
      <c r="W36" s="2264"/>
      <c r="X36" s="2264"/>
      <c r="Y36" s="2264"/>
      <c r="Z36" s="2264"/>
      <c r="AA36" s="2264"/>
      <c r="AB36" s="2264"/>
      <c r="AC36" s="326"/>
      <c r="AD36" s="2264" t="str">
        <f>IF(TITLE_DATE_PR_CHANGE="",IF(TITLE_DATE_PR="","",TITLE_DATE_PR),TITLE_DATE_PR_CHANGE)</f>
        <v>46142.47657407408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705-2</v>
      </c>
      <c r="W37" s="2251"/>
      <c r="X37" s="2251"/>
      <c r="Y37" s="2251"/>
      <c r="Z37" s="2251"/>
      <c r="AA37" s="2251"/>
      <c r="AB37" s="2251"/>
      <c r="AC37" s="326"/>
      <c r="AD37" s="2251" t="str">
        <f>IF(TITLE_NUMBER_PR_CHANGE="",IF(TITLE_NUMBER_PR="","",TITLE_NUMBER_PR),TITLE_NUMBER_PR_CHANGE)</f>
        <v>705-2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436</v>
      </c>
      <c r="F44" s="1364" t="s">
        <v>437</v>
      </c>
      <c r="G44" s="1364" t="s">
        <v>438</v>
      </c>
      <c r="H44" s="1364" t="s">
        <v>439</v>
      </c>
      <c r="I44" s="1364" t="s">
        <v>440</v>
      </c>
      <c r="J44" s="1364" t="s">
        <v>441</v>
      </c>
      <c r="K44" s="1364" t="s">
        <v>442</v>
      </c>
      <c r="L44" s="1364" t="s">
        <v>417</v>
      </c>
      <c r="Q44" s="291"/>
      <c r="R44" s="376"/>
      <c r="S44" s="2273"/>
      <c r="T44" s="2209"/>
      <c r="U44" s="302"/>
      <c r="V44" s="1448" t="s">
        <v>476</v>
      </c>
      <c r="W44" s="1448" t="s">
        <v>477</v>
      </c>
      <c r="X44" s="1448" t="s">
        <v>476</v>
      </c>
      <c r="Y44" s="1448" t="s">
        <v>477</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242</v>
      </c>
      <c r="B47" s="1363" t="s">
        <v>243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43.050000000000004">
      <c r="A48" s="1363" t="s">
        <v>242</v>
      </c>
      <c r="B48" s="1363" t="s">
        <v>243</v>
      </c>
      <c r="C48" s="1363" t="s">
        <v>244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242</v>
      </c>
      <c r="B49" s="1343" t="s">
        <v>243</v>
      </c>
      <c r="C49" s="1343" t="s">
        <v>244</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242</v>
      </c>
      <c r="B50" s="1343" t="s">
        <v>243</v>
      </c>
      <c r="C50" s="1343" t="s">
        <v>244</v>
      </c>
      <c r="D50" s="1343" t="s">
        <v>513</v>
      </c>
      <c r="E50" s="2259"/>
      <c r="F50" s="2259"/>
      <c r="G50" s="2259"/>
      <c r="H50" s="2259"/>
      <c r="I50" s="2256" t="str">
        <f>S49&amp;".1"</f>
        <v>.1</v>
      </c>
      <c r="J50" s="1343"/>
      <c r="K50" s="1343"/>
      <c r="L50" s="1346" t="s">
        <v>404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242</v>
      </c>
      <c r="B51" s="1343" t="s">
        <v>243</v>
      </c>
      <c r="C51" s="1343" t="s">
        <v>244</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242</v>
      </c>
      <c r="B52" s="1363" t="s">
        <v>243</v>
      </c>
      <c r="C52" s="1363" t="s">
        <v>244</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242</v>
      </c>
      <c r="B56" s="1363" t="s">
        <v>243</v>
      </c>
      <c r="C56" s="1363" t="s">
        <v>244</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242</v>
      </c>
      <c r="B57" s="1363" t="s">
        <v>243</v>
      </c>
      <c r="C57" s="1363" t="s">
        <v>244</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242</v>
      </c>
      <c r="B58" s="1343" t="s">
        <v>243</v>
      </c>
      <c r="C58" s="1343" t="s">
        <v>244</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242</v>
      </c>
      <c r="B59" s="1343" t="s">
        <v>243</v>
      </c>
      <c r="C59" s="1343" t="s">
        <v>244</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242</v>
      </c>
      <c r="B60" s="1343" t="s">
        <v>243</v>
      </c>
      <c r="C60" s="1343" t="s">
        <v>244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242</v>
      </c>
      <c r="B61" s="1343" t="s">
        <v>243</v>
      </c>
      <c r="C61" s="1314"/>
      <c r="D61" s="1314"/>
      <c r="E61" s="2259"/>
      <c r="F61" s="2258"/>
      <c r="G61" s="1314"/>
      <c r="H61" s="1314"/>
      <c r="I61" s="1314"/>
      <c r="J61" s="1314"/>
      <c r="K61" s="1314"/>
      <c r="L61" s="1464"/>
      <c r="M61" s="1321"/>
      <c r="N61" s="1321"/>
      <c r="P61" s="1316"/>
      <c r="Q61" s="1317"/>
      <c r="R61" s="1316"/>
      <c r="S61" s="1322"/>
      <c r="T61" s="1325" t="s">
        <v>267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242</v>
      </c>
      <c r="B62" s="1343"/>
      <c r="C62" s="1343"/>
      <c r="D62" s="1343"/>
      <c r="E62" s="2258"/>
      <c r="F62" s="1343"/>
      <c r="G62" s="1343"/>
      <c r="H62" s="1343"/>
      <c r="I62" s="1343"/>
      <c r="J62" s="1343"/>
      <c r="K62" s="1343"/>
      <c r="L62" s="1346"/>
      <c r="M62" s="1321"/>
      <c r="N62" s="1321"/>
      <c r="O62" s="518"/>
      <c r="P62" s="380"/>
      <c r="Q62" s="1344"/>
      <c r="R62" s="380"/>
      <c r="S62" s="1322"/>
      <c r="T62" s="1325" t="s">
        <v>268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269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43B08-DA48-2879-29D8-AF4796153988}" mc:Ignorable="x14ac xr xr2 xr3">
  <sheetPr>
    <tabColor theme="6" tint="0.4"/>
  </sheetPr>
  <dimension ref="A1:AQ58"/>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AK36" sqref="AK36:AK3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46142.47657407408</v>
      </c>
      <c r="W28" s="2264"/>
      <c r="X28" s="2264"/>
      <c r="Y28" s="2264"/>
      <c r="Z28" s="2264"/>
      <c r="AA28" s="2264"/>
      <c r="AB28" s="326"/>
      <c r="AC28" s="2264" t="str">
        <f>IF(TITLE_DATE_PR_CHANGE="",IF(TITLE_DATE_PR="","",TITLE_DATE_PR),TITLE_DATE_PR_CHANGE)</f>
        <v>46142.47657407408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705-2</v>
      </c>
      <c r="W29" s="2251"/>
      <c r="X29" s="2251"/>
      <c r="Y29" s="2251"/>
      <c r="Z29" s="2251"/>
      <c r="AA29" s="2251"/>
      <c r="AB29" s="326"/>
      <c r="AC29" s="2251" t="str">
        <f>IF(TITLE_NUMBER_PR_CHANGE="",IF(TITLE_NUMBER_PR="","",TITLE_NUMBER_PR),TITLE_NUMBER_PR_CHANGE)</f>
        <v>705-2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46142.47657407408</v>
      </c>
      <c r="W32" s="2264"/>
      <c r="X32" s="2264"/>
      <c r="Y32" s="2264"/>
      <c r="Z32" s="2264"/>
      <c r="AA32" s="2264"/>
      <c r="AB32" s="326"/>
      <c r="AC32" s="2264" t="str">
        <f>IF(TITLE_DATE_PR_CHANGE="",IF(TITLE_DATE_PR="","",TITLE_DATE_PR),TITLE_DATE_PR_CHANGE)</f>
        <v>46142.47657407408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705-2</v>
      </c>
      <c r="W33" s="2251"/>
      <c r="X33" s="2251"/>
      <c r="Y33" s="2251"/>
      <c r="Z33" s="2251"/>
      <c r="AA33" s="2251"/>
      <c r="AB33" s="326"/>
      <c r="AC33" s="2251" t="str">
        <f>IF(TITLE_NUMBER_PR_CHANGE="",IF(TITLE_NUMBER_PR="","",TITLE_NUMBER_PR),TITLE_NUMBER_PR_CHANGE)</f>
        <v>705-2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487</v>
      </c>
      <c r="W38" s="2262" t="s">
        <v>434</v>
      </c>
      <c r="X38" s="2263"/>
      <c r="Y38" s="2262" t="s">
        <v>435</v>
      </c>
      <c r="Z38" s="2269"/>
      <c r="AA38" s="2263"/>
      <c r="AB38" s="2278"/>
      <c r="AC38" s="1483" t="s">
        <v>487</v>
      </c>
      <c r="AD38" s="2262" t="s">
        <v>434</v>
      </c>
      <c r="AE38" s="2263"/>
      <c r="AF38" s="2262" t="s">
        <v>435</v>
      </c>
      <c r="AG38" s="2269"/>
      <c r="AH38" s="2263"/>
      <c r="AI38" s="2278"/>
      <c r="AJ38" s="2281"/>
      <c r="AK38" s="2127"/>
      <c r="AQ38" s="1155">
        <v>34</v>
      </c>
    </row>
    <row customHeight="1" ht="90.3">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83" t="s">
        <v>516</v>
      </c>
      <c r="W39" s="1222" t="s">
        <v>517</v>
      </c>
      <c r="X39" s="1222" t="s">
        <v>492</v>
      </c>
      <c r="Y39" s="1489" t="s">
        <v>445</v>
      </c>
      <c r="Z39" s="2270" t="s">
        <v>446</v>
      </c>
      <c r="AA39" s="2271"/>
      <c r="AB39" s="2279"/>
      <c r="AC39" s="1483" t="s">
        <v>516</v>
      </c>
      <c r="AD39" s="1222" t="s">
        <v>517</v>
      </c>
      <c r="AE39" s="1222" t="s">
        <v>492</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121</v>
      </c>
      <c r="U41" s="300"/>
      <c r="V41" s="2242"/>
      <c r="W41" s="2243"/>
      <c r="X41" s="2243"/>
      <c r="Y41" s="2243"/>
      <c r="Z41" s="2243"/>
      <c r="AA41" s="2243"/>
      <c r="AB41" s="2244"/>
      <c r="AC41" s="2242" t="str">
        <f>INDEX(PT_DIFFERENTIATION_NTAR,MATCH(A41,PT_DIFFERENTIATION_NTAR_ID,0))</f>
        <v>Тариф на водоотведение</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398</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514</v>
      </c>
      <c r="U43" s="300"/>
      <c r="V43" s="2242"/>
      <c r="W43" s="2243"/>
      <c r="X43" s="2243"/>
      <c r="Y43" s="2243"/>
      <c r="Z43" s="2243"/>
      <c r="AA43" s="2243"/>
      <c r="AB43" s="2244"/>
      <c r="AC43" s="2242" t="str">
        <f>INDEX(PT_DIFFERENTIATION_CS,MATCH(C43,PT_DIFFERENTIATION_CS_ID,0))</f>
        <v>Водоотведение с.Горнозаводск</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1.1.1.1</v>
      </c>
      <c r="J44" s="1363"/>
      <c r="K44" s="1363"/>
      <c r="L44" s="1364"/>
      <c r="P44" s="2257">
        <v>1</v>
      </c>
      <c r="Q44" s="1481"/>
      <c r="R44" s="356"/>
      <c r="S44" s="1493" t="str">
        <f>$I44</f>
        <v>1.1.1.1</v>
      </c>
      <c r="T44" s="285" t="s">
        <v>481</v>
      </c>
      <c r="U44" s="300"/>
      <c r="V44" s="2350"/>
      <c r="W44" s="2351"/>
      <c r="X44" s="2351"/>
      <c r="Y44" s="2351"/>
      <c r="Z44" s="2351"/>
      <c r="AA44" s="2351"/>
      <c r="AB44" s="2352"/>
      <c r="AC44" s="2353" t="s">
        <v>260</v>
      </c>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1.1.1.1.1</v>
      </c>
      <c r="K45" s="1363"/>
      <c r="L45" s="1364" t="s">
        <v>407</v>
      </c>
      <c r="P45" s="2257"/>
      <c r="Q45" s="2257">
        <v>1</v>
      </c>
      <c r="R45" s="357"/>
      <c r="S45" s="1493" t="str">
        <f>$J45</f>
        <v>1.1.1.1.1</v>
      </c>
      <c r="T45" s="286" t="s">
        <v>408</v>
      </c>
      <c r="U45" s="300"/>
      <c r="V45" s="2245"/>
      <c r="W45" s="2246"/>
      <c r="X45" s="2246"/>
      <c r="Y45" s="2246"/>
      <c r="Z45" s="2246"/>
      <c r="AA45" s="2246"/>
      <c r="AB45" s="2247"/>
      <c r="AC45" s="2245" t="s">
        <v>519</v>
      </c>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1.1.1.1.1.1</v>
      </c>
      <c r="L46" s="1364"/>
      <c r="P46" s="2257"/>
      <c r="Q46" s="2257"/>
      <c r="R46" s="357">
        <v>1</v>
      </c>
      <c r="S46" s="1493" t="str">
        <f>$K46</f>
        <v>1.1.1.1.1.1</v>
      </c>
      <c r="T46" s="1437" t="s">
        <v>260</v>
      </c>
      <c r="U46" s="300"/>
      <c r="V46" s="1360"/>
      <c r="W46" s="1360"/>
      <c r="X46" s="1361"/>
      <c r="Y46" s="2267"/>
      <c r="Z46" s="2268" t="s">
        <v>65</v>
      </c>
      <c r="AA46" s="2267"/>
      <c r="AB46" s="2268" t="s">
        <v>65</v>
      </c>
      <c r="AC46" s="751">
        <v>273.6</v>
      </c>
      <c r="AD46" s="751"/>
      <c r="AE46" s="1257"/>
      <c r="AF46" s="2602">
        <v>46388.47872685185</v>
      </c>
      <c r="AG46" s="2107" t="s">
        <v>65</v>
      </c>
      <c r="AH46" s="2287">
        <v>46752.478842592594</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Тариф на водоотведение</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46388.47872685185-46752.478842592594</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CCFA8-E1B8-3EED-23A5-4C46C6B4F0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46142.47657407408</v>
      </c>
      <c r="W28" s="2264"/>
      <c r="X28" s="2264"/>
      <c r="Y28" s="2264"/>
      <c r="Z28" s="2264"/>
      <c r="AA28" s="2264"/>
      <c r="AB28" s="326"/>
      <c r="AC28" s="2264" t="str">
        <f>IF(TITLE_DATE_PR_CHANGE="",IF(TITLE_DATE_PR="","",TITLE_DATE_PR),TITLE_DATE_PR_CHANGE)</f>
        <v>46142.47657407408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705-2</v>
      </c>
      <c r="W29" s="2251"/>
      <c r="X29" s="2251"/>
      <c r="Y29" s="2251"/>
      <c r="Z29" s="2251"/>
      <c r="AA29" s="2251"/>
      <c r="AB29" s="326"/>
      <c r="AC29" s="2251" t="str">
        <f>IF(TITLE_NUMBER_PR_CHANGE="",IF(TITLE_NUMBER_PR="","",TITLE_NUMBER_PR),TITLE_NUMBER_PR_CHANGE)</f>
        <v>705-2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46142.47657407408</v>
      </c>
      <c r="W32" s="2264"/>
      <c r="X32" s="2264"/>
      <c r="Y32" s="2264"/>
      <c r="Z32" s="2264"/>
      <c r="AA32" s="2264"/>
      <c r="AB32" s="326"/>
      <c r="AC32" s="2264" t="str">
        <f>IF(TITLE_DATE_PR_CHANGE="",IF(TITLE_DATE_PR="","",TITLE_DATE_PR),TITLE_DATE_PR_CHANGE)</f>
        <v>46142.47657407408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705-2</v>
      </c>
      <c r="W33" s="2251"/>
      <c r="X33" s="2251"/>
      <c r="Y33" s="2251"/>
      <c r="Z33" s="2251"/>
      <c r="AA33" s="2251"/>
      <c r="AB33" s="326"/>
      <c r="AC33" s="2251" t="str">
        <f>IF(TITLE_NUMBER_PR_CHANGE="",IF(TITLE_NUMBER_PR="","",TITLE_NUMBER_PR),TITLE_NUMBER_PR_CHANGE)</f>
        <v>705-2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487</v>
      </c>
      <c r="W38" s="2262" t="s">
        <v>434</v>
      </c>
      <c r="X38" s="2263"/>
      <c r="Y38" s="2262" t="s">
        <v>435</v>
      </c>
      <c r="Z38" s="2269"/>
      <c r="AA38" s="2263"/>
      <c r="AB38" s="2278"/>
      <c r="AC38" s="1483" t="s">
        <v>487</v>
      </c>
      <c r="AD38" s="2262" t="s">
        <v>434</v>
      </c>
      <c r="AE38" s="2263"/>
      <c r="AF38" s="2262" t="s">
        <v>435</v>
      </c>
      <c r="AG38" s="2269"/>
      <c r="AH38" s="2263"/>
      <c r="AI38" s="2278"/>
      <c r="AJ38" s="2281"/>
      <c r="AK38" s="2127"/>
      <c r="AQ38" s="1155">
        <v>34</v>
      </c>
    </row>
    <row customHeight="1" ht="90.3">
      <c r="A39" s="1370"/>
      <c r="B39" s="1370" t="s">
        <v>133</v>
      </c>
      <c r="C39" s="1370" t="s">
        <v>134</v>
      </c>
      <c r="D39" s="1370" t="s">
        <v>135</v>
      </c>
      <c r="E39" s="1364" t="s">
        <v>436</v>
      </c>
      <c r="F39" s="1364" t="s">
        <v>437</v>
      </c>
      <c r="G39" s="1364" t="s">
        <v>438</v>
      </c>
      <c r="H39" s="1364"/>
      <c r="I39" s="1364" t="s">
        <v>488</v>
      </c>
      <c r="J39" s="1364" t="s">
        <v>441</v>
      </c>
      <c r="K39" s="1364" t="s">
        <v>489</v>
      </c>
      <c r="L39" s="1364" t="s">
        <v>417</v>
      </c>
      <c r="Q39" s="376"/>
      <c r="R39" s="376"/>
      <c r="S39" s="2273"/>
      <c r="T39" s="2209"/>
      <c r="U39" s="302"/>
      <c r="V39" s="1483" t="s">
        <v>516</v>
      </c>
      <c r="W39" s="1222" t="s">
        <v>517</v>
      </c>
      <c r="X39" s="1222" t="s">
        <v>492</v>
      </c>
      <c r="Y39" s="1489" t="s">
        <v>445</v>
      </c>
      <c r="Z39" s="2270" t="s">
        <v>446</v>
      </c>
      <c r="AA39" s="2271"/>
      <c r="AB39" s="2279"/>
      <c r="AC39" s="1483" t="s">
        <v>516</v>
      </c>
      <c r="AD39" s="1222" t="s">
        <v>517</v>
      </c>
      <c r="AE39" s="1222" t="s">
        <v>492</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520</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520</v>
      </c>
      <c r="E45" s="2259"/>
      <c r="F45" s="2259"/>
      <c r="G45" s="2259"/>
      <c r="H45" s="2259"/>
      <c r="I45" s="2286"/>
      <c r="J45" s="2256" t="str">
        <f>I44&amp;".1"</f>
        <v>...1.1</v>
      </c>
      <c r="K45" s="1363"/>
      <c r="L45" s="1364" t="s">
        <v>407</v>
      </c>
      <c r="P45" s="2257"/>
      <c r="Q45" s="2257">
        <v>1</v>
      </c>
      <c r="R45" s="357"/>
      <c r="S45" s="1493"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272</v>
      </c>
      <c r="B46" s="1363" t="s">
        <v>273</v>
      </c>
      <c r="C46" s="1363" t="s">
        <v>274</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520</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520</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520</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267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268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CD1F8-67C8-5F18-36B8-D8428BDF90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46142.47657407408</v>
      </c>
      <c r="W32" s="2264"/>
      <c r="X32" s="2264"/>
      <c r="Y32" s="2264"/>
      <c r="Z32" s="2264"/>
      <c r="AA32" s="2264"/>
      <c r="AB32" s="2264"/>
      <c r="AC32" s="326"/>
      <c r="AD32" s="2264" t="str">
        <f>IF(TITLE_DATE_PR_CHANGE="",IF(TITLE_DATE_PR="","",TITLE_DATE_PR),TITLE_DATE_PR_CHANGE)</f>
        <v>46142.47657407408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705-2</v>
      </c>
      <c r="W33" s="2251"/>
      <c r="X33" s="2251"/>
      <c r="Y33" s="2251"/>
      <c r="Z33" s="2251"/>
      <c r="AA33" s="2251"/>
      <c r="AB33" s="2251"/>
      <c r="AC33" s="326"/>
      <c r="AD33" s="2251" t="str">
        <f>IF(TITLE_NUMBER_PR_CHANGE="",IF(TITLE_NUMBER_PR="","",TITLE_NUMBER_PR),TITLE_NUMBER_PR_CHANGE)</f>
        <v>705-2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46142.47657407408</v>
      </c>
      <c r="W36" s="2264"/>
      <c r="X36" s="2264"/>
      <c r="Y36" s="2264"/>
      <c r="Z36" s="2264"/>
      <c r="AA36" s="2264"/>
      <c r="AB36" s="2264"/>
      <c r="AC36" s="326"/>
      <c r="AD36" s="2264" t="str">
        <f>IF(TITLE_DATE_PR_CHANGE="",IF(TITLE_DATE_PR="","",TITLE_DATE_PR),TITLE_DATE_PR_CHANGE)</f>
        <v>46142.47657407408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705-2</v>
      </c>
      <c r="W37" s="2251"/>
      <c r="X37" s="2251"/>
      <c r="Y37" s="2251"/>
      <c r="Z37" s="2251"/>
      <c r="AA37" s="2251"/>
      <c r="AB37" s="2251"/>
      <c r="AC37" s="326"/>
      <c r="AD37" s="2251" t="str">
        <f>IF(TITLE_NUMBER_PR_CHANGE="",IF(TITLE_NUMBER_PR="","",TITLE_NUMBER_PR),TITLE_NUMBER_PR_CHANGE)</f>
        <v>705-2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436</v>
      </c>
      <c r="F44" s="1364" t="s">
        <v>437</v>
      </c>
      <c r="G44" s="1364" t="s">
        <v>438</v>
      </c>
      <c r="H44" s="1364" t="s">
        <v>439</v>
      </c>
      <c r="I44" s="1364" t="s">
        <v>440</v>
      </c>
      <c r="J44" s="1364" t="s">
        <v>441</v>
      </c>
      <c r="K44" s="1364" t="s">
        <v>442</v>
      </c>
      <c r="L44" s="1364" t="s">
        <v>417</v>
      </c>
      <c r="Q44" s="291"/>
      <c r="R44" s="376"/>
      <c r="S44" s="2273"/>
      <c r="T44" s="2209"/>
      <c r="U44" s="302"/>
      <c r="V44" s="1479" t="s">
        <v>476</v>
      </c>
      <c r="W44" s="1479" t="s">
        <v>477</v>
      </c>
      <c r="X44" s="1479" t="s">
        <v>476</v>
      </c>
      <c r="Y44" s="1479" t="s">
        <v>477</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277</v>
      </c>
      <c r="B47" s="1363" t="s">
        <v>278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277</v>
      </c>
      <c r="B48" s="1363" t="s">
        <v>278</v>
      </c>
      <c r="C48" s="1363" t="s">
        <v>279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277</v>
      </c>
      <c r="B49" s="1343" t="s">
        <v>278</v>
      </c>
      <c r="C49" s="1343" t="s">
        <v>279</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277</v>
      </c>
      <c r="B50" s="1343" t="s">
        <v>278</v>
      </c>
      <c r="C50" s="1343" t="s">
        <v>279</v>
      </c>
      <c r="D50" s="1343" t="s">
        <v>528</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277</v>
      </c>
      <c r="B51" s="1343" t="s">
        <v>278</v>
      </c>
      <c r="C51" s="1343" t="s">
        <v>279</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277</v>
      </c>
      <c r="B52" s="1363" t="s">
        <v>278</v>
      </c>
      <c r="C52" s="1363" t="s">
        <v>279</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277</v>
      </c>
      <c r="B56" s="1363" t="s">
        <v>278</v>
      </c>
      <c r="C56" s="1363" t="s">
        <v>279</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277</v>
      </c>
      <c r="B57" s="1363" t="s">
        <v>278</v>
      </c>
      <c r="C57" s="1363" t="s">
        <v>279</v>
      </c>
      <c r="D57" s="1363" t="s">
        <v>528</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277</v>
      </c>
      <c r="B58" s="1343" t="s">
        <v>278</v>
      </c>
      <c r="C58" s="1343" t="s">
        <v>279</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277</v>
      </c>
      <c r="B59" s="1343" t="s">
        <v>278</v>
      </c>
      <c r="C59" s="1343" t="s">
        <v>279</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277</v>
      </c>
      <c r="B60" s="1343" t="s">
        <v>278</v>
      </c>
      <c r="C60" s="1343" t="s">
        <v>279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277</v>
      </c>
      <c r="B61" s="1343" t="s">
        <v>278</v>
      </c>
      <c r="C61" s="1314"/>
      <c r="D61" s="1314"/>
      <c r="E61" s="2259"/>
      <c r="F61" s="2258"/>
      <c r="G61" s="1314"/>
      <c r="H61" s="1314"/>
      <c r="I61" s="1314"/>
      <c r="J61" s="1314"/>
      <c r="K61" s="1314"/>
      <c r="L61" s="1494"/>
      <c r="M61" s="1321"/>
      <c r="N61" s="1321"/>
      <c r="P61" s="1316"/>
      <c r="Q61" s="1317"/>
      <c r="R61" s="1316"/>
      <c r="S61" s="1322"/>
      <c r="T61" s="1325" t="s">
        <v>267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277</v>
      </c>
      <c r="B62" s="1343"/>
      <c r="C62" s="1343"/>
      <c r="D62" s="1343"/>
      <c r="E62" s="2258"/>
      <c r="F62" s="1343"/>
      <c r="G62" s="1343"/>
      <c r="H62" s="1343"/>
      <c r="I62" s="1343"/>
      <c r="J62" s="1343"/>
      <c r="K62" s="1343"/>
      <c r="L62" s="1346"/>
      <c r="M62" s="1321"/>
      <c r="N62" s="1321"/>
      <c r="O62" s="518"/>
      <c r="P62" s="380"/>
      <c r="Q62" s="1344"/>
      <c r="R62" s="380"/>
      <c r="S62" s="1322"/>
      <c r="T62" s="1325" t="s">
        <v>268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269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08A08-C1F2-5BD6-5808-968F14A0BE2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F5F28-BF86-B65B-F5CE-5310D434332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46142.47657407408</v>
      </c>
      <c r="W28" s="2264"/>
      <c r="X28" s="2264"/>
      <c r="Y28" s="2264"/>
      <c r="Z28" s="2264"/>
      <c r="AA28" s="2264"/>
      <c r="AB28" s="2264"/>
      <c r="AC28" s="2264"/>
      <c r="AD28" s="2264"/>
      <c r="AE28" s="2264"/>
      <c r="AF28" s="326"/>
      <c r="AG28" s="2264" t="str">
        <f>IF(TITLE_DATE_PR_CHANGE="",IF(TITLE_DATE_PR="","",TITLE_DATE_PR),TITLE_DATE_PR_CHANGE)</f>
        <v>46142.47657407408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705-2</v>
      </c>
      <c r="W29" s="2251"/>
      <c r="X29" s="2251"/>
      <c r="Y29" s="2251"/>
      <c r="Z29" s="2251"/>
      <c r="AA29" s="2251"/>
      <c r="AB29" s="2251"/>
      <c r="AC29" s="2251"/>
      <c r="AD29" s="2251"/>
      <c r="AE29" s="2251"/>
      <c r="AF29" s="326"/>
      <c r="AG29" s="2251" t="str">
        <f>IF(TITLE_NUMBER_PR_CHANGE="",IF(TITLE_NUMBER_PR="","",TITLE_NUMBER_PR),TITLE_NUMBER_PR_CHANGE)</f>
        <v>705-2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46142.47657407408</v>
      </c>
      <c r="W32" s="2264"/>
      <c r="X32" s="2264"/>
      <c r="Y32" s="2264"/>
      <c r="Z32" s="2264"/>
      <c r="AA32" s="2264"/>
      <c r="AB32" s="2264"/>
      <c r="AC32" s="2264"/>
      <c r="AD32" s="2264"/>
      <c r="AE32" s="2264"/>
      <c r="AF32" s="326"/>
      <c r="AG32" s="2264" t="str">
        <f>IF(TITLE_DATE_PR_CHANGE="",IF(TITLE_DATE_PR="","",TITLE_DATE_PR),TITLE_DATE_PR_CHANGE)</f>
        <v>46142.47657407408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705-2</v>
      </c>
      <c r="W33" s="2251"/>
      <c r="X33" s="2251"/>
      <c r="Y33" s="2251"/>
      <c r="Z33" s="2251"/>
      <c r="AA33" s="2251"/>
      <c r="AB33" s="2251"/>
      <c r="AC33" s="2251"/>
      <c r="AD33" s="2251"/>
      <c r="AE33" s="2251"/>
      <c r="AF33" s="326"/>
      <c r="AG33" s="2251" t="str">
        <f>IF(TITLE_NUMBER_PR_CHANGE="",IF(TITLE_NUMBER_PR="","",TITLE_NUMBER_PR),TITLE_NUMBER_PR_CHANGE)</f>
        <v>705-2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133</v>
      </c>
      <c r="C40" s="1370" t="s">
        <v>134</v>
      </c>
      <c r="D40" s="1370" t="s">
        <v>135</v>
      </c>
      <c r="E40" s="1364" t="s">
        <v>436</v>
      </c>
      <c r="F40" s="1364" t="s">
        <v>437</v>
      </c>
      <c r="G40" s="1364" t="s">
        <v>438</v>
      </c>
      <c r="H40" s="1364"/>
      <c r="I40" s="1364" t="s">
        <v>488</v>
      </c>
      <c r="J40" s="1364" t="s">
        <v>441</v>
      </c>
      <c r="K40" s="1364" t="s">
        <v>489</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247</v>
      </c>
      <c r="B43" s="1363" t="s">
        <v>248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247</v>
      </c>
      <c r="B44" s="1363" t="s">
        <v>248</v>
      </c>
      <c r="C44" s="1363" t="s">
        <v>249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247</v>
      </c>
      <c r="B45" s="1363" t="s">
        <v>248</v>
      </c>
      <c r="C45" s="1363" t="s">
        <v>249</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247</v>
      </c>
      <c r="B46" s="1363" t="s">
        <v>248</v>
      </c>
      <c r="C46" s="1363" t="s">
        <v>249</v>
      </c>
      <c r="D46" s="1363" t="s">
        <v>541</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247</v>
      </c>
      <c r="B47" s="1363" t="s">
        <v>248</v>
      </c>
      <c r="C47" s="1363" t="s">
        <v>249</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247</v>
      </c>
      <c r="B48" s="1363" t="s">
        <v>248</v>
      </c>
      <c r="C48" s="1363" t="s">
        <v>249</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247</v>
      </c>
      <c r="B49" s="1363" t="s">
        <v>248</v>
      </c>
      <c r="C49" s="1363" t="s">
        <v>249</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247</v>
      </c>
      <c r="B50" s="1363" t="s">
        <v>248</v>
      </c>
      <c r="C50" s="1363" t="s">
        <v>249</v>
      </c>
      <c r="D50" s="1363" t="s">
        <v>541</v>
      </c>
      <c r="E50" s="2259"/>
      <c r="F50" s="2259"/>
      <c r="G50" s="2259"/>
      <c r="H50" s="2259"/>
      <c r="I50" s="2256"/>
      <c r="J50" s="1363"/>
      <c r="K50" s="1363"/>
      <c r="L50" s="1364"/>
      <c r="P50" s="2257"/>
      <c r="Q50" s="1481"/>
      <c r="R50" s="356"/>
      <c r="S50" s="1278"/>
      <c r="T50" s="365" t="s">
        <v>413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247</v>
      </c>
      <c r="B51" s="1363" t="s">
        <v>248</v>
      </c>
      <c r="C51" s="1363" t="s">
        <v>249</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247</v>
      </c>
      <c r="B52" s="1343" t="s">
        <v>248</v>
      </c>
      <c r="C52" s="1314"/>
      <c r="D52" s="1314"/>
      <c r="E52" s="2259"/>
      <c r="F52" s="2258"/>
      <c r="G52" s="1314"/>
      <c r="H52" s="1314"/>
      <c r="I52" s="1314"/>
      <c r="J52" s="1314"/>
      <c r="K52" s="1314"/>
      <c r="L52" s="1494"/>
      <c r="M52" s="1321"/>
      <c r="N52" s="1321"/>
      <c r="P52" s="1316"/>
      <c r="Q52" s="1317"/>
      <c r="R52" s="1316"/>
      <c r="S52" s="1322"/>
      <c r="T52" s="1325" t="s">
        <v>267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247</v>
      </c>
      <c r="B53" s="1343"/>
      <c r="C53" s="1343"/>
      <c r="D53" s="1343"/>
      <c r="E53" s="2258"/>
      <c r="F53" s="1343"/>
      <c r="G53" s="1343"/>
      <c r="H53" s="1343"/>
      <c r="I53" s="1343"/>
      <c r="J53" s="1343"/>
      <c r="K53" s="1343"/>
      <c r="L53" s="1346"/>
      <c r="M53" s="1321"/>
      <c r="N53" s="1321"/>
      <c r="O53" s="518"/>
      <c r="P53" s="380"/>
      <c r="Q53" s="1344"/>
      <c r="R53" s="380"/>
      <c r="S53" s="1322"/>
      <c r="T53" s="1325" t="s">
        <v>268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9B59B-B2C3-C498-A768-981E86A1C5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46142.47657407408</v>
      </c>
      <c r="W28" s="2264"/>
      <c r="X28" s="2264"/>
      <c r="Y28" s="2264"/>
      <c r="Z28" s="2264"/>
      <c r="AA28" s="2264"/>
      <c r="AB28" s="2264"/>
      <c r="AC28" s="2264"/>
      <c r="AD28" s="2264"/>
      <c r="AE28" s="2264"/>
      <c r="AF28" s="326"/>
      <c r="AG28" s="2264" t="str">
        <f>IF(TITLE_DATE_PR_CHANGE="",IF(TITLE_DATE_PR="","",TITLE_DATE_PR),TITLE_DATE_PR_CHANGE)</f>
        <v>46142.47657407408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705-2</v>
      </c>
      <c r="W29" s="2251"/>
      <c r="X29" s="2251"/>
      <c r="Y29" s="2251"/>
      <c r="Z29" s="2251"/>
      <c r="AA29" s="2251"/>
      <c r="AB29" s="2251"/>
      <c r="AC29" s="2251"/>
      <c r="AD29" s="2251"/>
      <c r="AE29" s="2251"/>
      <c r="AF29" s="326"/>
      <c r="AG29" s="2251" t="str">
        <f>IF(TITLE_NUMBER_PR_CHANGE="",IF(TITLE_NUMBER_PR="","",TITLE_NUMBER_PR),TITLE_NUMBER_PR_CHANGE)</f>
        <v>705-2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46142.47657407408</v>
      </c>
      <c r="W32" s="2264"/>
      <c r="X32" s="2264"/>
      <c r="Y32" s="2264"/>
      <c r="Z32" s="2264"/>
      <c r="AA32" s="2264"/>
      <c r="AB32" s="2264"/>
      <c r="AC32" s="2264"/>
      <c r="AD32" s="2264"/>
      <c r="AE32" s="2264"/>
      <c r="AF32" s="326"/>
      <c r="AG32" s="2264" t="str">
        <f>IF(TITLE_DATE_PR_CHANGE="",IF(TITLE_DATE_PR="","",TITLE_DATE_PR),TITLE_DATE_PR_CHANGE)</f>
        <v>46142.47657407408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705-2</v>
      </c>
      <c r="W33" s="2251"/>
      <c r="X33" s="2251"/>
      <c r="Y33" s="2251"/>
      <c r="Z33" s="2251"/>
      <c r="AA33" s="2251"/>
      <c r="AB33" s="2251"/>
      <c r="AC33" s="2251"/>
      <c r="AD33" s="2251"/>
      <c r="AE33" s="2251"/>
      <c r="AF33" s="326"/>
      <c r="AG33" s="2251" t="str">
        <f>IF(TITLE_NUMBER_PR_CHANGE="",IF(TITLE_NUMBER_PR="","",TITLE_NUMBER_PR),TITLE_NUMBER_PR_CHANGE)</f>
        <v>705-2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133</v>
      </c>
      <c r="C40" s="1370" t="s">
        <v>134</v>
      </c>
      <c r="D40" s="1370" t="s">
        <v>135</v>
      </c>
      <c r="E40" s="1364" t="s">
        <v>436</v>
      </c>
      <c r="F40" s="1364" t="s">
        <v>437</v>
      </c>
      <c r="G40" s="1364" t="s">
        <v>438</v>
      </c>
      <c r="H40" s="1364"/>
      <c r="I40" s="1364" t="s">
        <v>488</v>
      </c>
      <c r="J40" s="1364" t="s">
        <v>441</v>
      </c>
      <c r="K40" s="1364" t="s">
        <v>489</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252</v>
      </c>
      <c r="B43" s="1363" t="s">
        <v>253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252</v>
      </c>
      <c r="B44" s="1363" t="s">
        <v>253</v>
      </c>
      <c r="C44" s="1363" t="s">
        <v>254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252</v>
      </c>
      <c r="B45" s="1363" t="s">
        <v>253</v>
      </c>
      <c r="C45" s="1363" t="s">
        <v>254</v>
      </c>
      <c r="D45" s="1363" t="s">
        <v>542</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252</v>
      </c>
      <c r="B46" s="1363" t="s">
        <v>253</v>
      </c>
      <c r="C46" s="1363" t="s">
        <v>254</v>
      </c>
      <c r="D46" s="1363" t="s">
        <v>542</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252</v>
      </c>
      <c r="B47" s="1363" t="s">
        <v>253</v>
      </c>
      <c r="C47" s="1363" t="s">
        <v>254</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252</v>
      </c>
      <c r="B48" s="1363" t="s">
        <v>253</v>
      </c>
      <c r="C48" s="1363" t="s">
        <v>254</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252</v>
      </c>
      <c r="B49" s="1363" t="s">
        <v>253</v>
      </c>
      <c r="C49" s="1363" t="s">
        <v>254</v>
      </c>
      <c r="D49" s="1363" t="s">
        <v>542</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252</v>
      </c>
      <c r="B50" s="1363" t="s">
        <v>253</v>
      </c>
      <c r="C50" s="1363" t="s">
        <v>254</v>
      </c>
      <c r="D50" s="1363" t="s">
        <v>542</v>
      </c>
      <c r="E50" s="2259"/>
      <c r="F50" s="2259"/>
      <c r="G50" s="2259"/>
      <c r="H50" s="2259"/>
      <c r="I50" s="2256"/>
      <c r="J50" s="1363"/>
      <c r="K50" s="1363"/>
      <c r="L50" s="1364"/>
      <c r="P50" s="2257"/>
      <c r="Q50" s="1481"/>
      <c r="R50" s="356"/>
      <c r="S50" s="1278"/>
      <c r="T50" s="365" t="s">
        <v>413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252</v>
      </c>
      <c r="B51" s="1363" t="s">
        <v>253</v>
      </c>
      <c r="C51" s="1363" t="s">
        <v>254</v>
      </c>
      <c r="D51" s="1363" t="s">
        <v>542</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252</v>
      </c>
      <c r="B52" s="1343" t="s">
        <v>253</v>
      </c>
      <c r="C52" s="1314"/>
      <c r="D52" s="1314"/>
      <c r="E52" s="2259"/>
      <c r="F52" s="2258"/>
      <c r="G52" s="1314"/>
      <c r="H52" s="1314"/>
      <c r="I52" s="1314"/>
      <c r="J52" s="1314"/>
      <c r="K52" s="1314"/>
      <c r="L52" s="1494"/>
      <c r="M52" s="1321"/>
      <c r="N52" s="1321"/>
      <c r="P52" s="1316"/>
      <c r="Q52" s="1317"/>
      <c r="R52" s="1316"/>
      <c r="S52" s="1322"/>
      <c r="T52" s="1325" t="s">
        <v>267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252</v>
      </c>
      <c r="B53" s="1343"/>
      <c r="C53" s="1343"/>
      <c r="D53" s="1343"/>
      <c r="E53" s="2258"/>
      <c r="F53" s="1343"/>
      <c r="G53" s="1343"/>
      <c r="H53" s="1343"/>
      <c r="I53" s="1343"/>
      <c r="J53" s="1343"/>
      <c r="K53" s="1343"/>
      <c r="L53" s="1346"/>
      <c r="M53" s="1321"/>
      <c r="N53" s="1321"/>
      <c r="O53" s="518"/>
      <c r="P53" s="380"/>
      <c r="Q53" s="1344"/>
      <c r="R53" s="380"/>
      <c r="S53" s="1322"/>
      <c r="T53" s="1325" t="s">
        <v>268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1AA58-4F13-E3DF-3EE8-62DB140592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46142.47657407408</v>
      </c>
      <c r="W32" s="2264"/>
      <c r="X32" s="2264"/>
      <c r="Y32" s="2264"/>
      <c r="Z32" s="2264"/>
      <c r="AA32" s="2264"/>
      <c r="AB32" s="2264"/>
      <c r="AC32" s="326"/>
      <c r="AD32" s="2264" t="str">
        <f>IF(TITLE_DATE_PR_CHANGE="",IF(TITLE_DATE_PR="","",TITLE_DATE_PR),TITLE_DATE_PR_CHANGE)</f>
        <v>46142.47657407408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705-2</v>
      </c>
      <c r="W33" s="2251"/>
      <c r="X33" s="2251"/>
      <c r="Y33" s="2251"/>
      <c r="Z33" s="2251"/>
      <c r="AA33" s="2251"/>
      <c r="AB33" s="2251"/>
      <c r="AC33" s="326"/>
      <c r="AD33" s="2251" t="str">
        <f>IF(TITLE_NUMBER_PR_CHANGE="",IF(TITLE_NUMBER_PR="","",TITLE_NUMBER_PR),TITLE_NUMBER_PR_CHANGE)</f>
        <v>705-2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46142.47657407408</v>
      </c>
      <c r="W36" s="2264"/>
      <c r="X36" s="2264"/>
      <c r="Y36" s="2264"/>
      <c r="Z36" s="2264"/>
      <c r="AA36" s="2264"/>
      <c r="AB36" s="2264"/>
      <c r="AC36" s="326"/>
      <c r="AD36" s="2264" t="str">
        <f>IF(TITLE_DATE_PR_CHANGE="",IF(TITLE_DATE_PR="","",TITLE_DATE_PR),TITLE_DATE_PR_CHANGE)</f>
        <v>46142.47657407408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705-2</v>
      </c>
      <c r="W37" s="2251"/>
      <c r="X37" s="2251"/>
      <c r="Y37" s="2251"/>
      <c r="Z37" s="2251"/>
      <c r="AA37" s="2251"/>
      <c r="AB37" s="2251"/>
      <c r="AC37" s="326"/>
      <c r="AD37" s="2251" t="str">
        <f>IF(TITLE_NUMBER_PR_CHANGE="",IF(TITLE_NUMBER_PR="","",TITLE_NUMBER_PR),TITLE_NUMBER_PR_CHANGE)</f>
        <v>705-2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436</v>
      </c>
      <c r="F44" s="1364" t="s">
        <v>437</v>
      </c>
      <c r="G44" s="1364" t="s">
        <v>438</v>
      </c>
      <c r="H44" s="1364" t="s">
        <v>439</v>
      </c>
      <c r="I44" s="1364" t="s">
        <v>440</v>
      </c>
      <c r="J44" s="1364" t="s">
        <v>441</v>
      </c>
      <c r="K44" s="1364" t="s">
        <v>442</v>
      </c>
      <c r="L44" s="1364" t="s">
        <v>417</v>
      </c>
      <c r="Q44" s="291"/>
      <c r="R44" s="376"/>
      <c r="S44" s="2273"/>
      <c r="T44" s="2209"/>
      <c r="U44" s="302"/>
      <c r="V44" s="1479" t="s">
        <v>476</v>
      </c>
      <c r="W44" s="1479" t="s">
        <v>477</v>
      </c>
      <c r="X44" s="1479" t="s">
        <v>476</v>
      </c>
      <c r="Y44" s="1479" t="s">
        <v>477</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257</v>
      </c>
      <c r="B47" s="1363" t="s">
        <v>258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257</v>
      </c>
      <c r="B48" s="1363" t="s">
        <v>258</v>
      </c>
      <c r="C48" s="1363" t="s">
        <v>259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257</v>
      </c>
      <c r="B49" s="1343" t="s">
        <v>258</v>
      </c>
      <c r="C49" s="1343" t="s">
        <v>259</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257</v>
      </c>
      <c r="B50" s="1343" t="s">
        <v>258</v>
      </c>
      <c r="C50" s="1343" t="s">
        <v>259</v>
      </c>
      <c r="D50" s="1343" t="s">
        <v>543</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257</v>
      </c>
      <c r="B51" s="1343" t="s">
        <v>258</v>
      </c>
      <c r="C51" s="1343" t="s">
        <v>259</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257</v>
      </c>
      <c r="B52" s="1363" t="s">
        <v>258</v>
      </c>
      <c r="C52" s="1363" t="s">
        <v>259</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257</v>
      </c>
      <c r="B56" s="1363" t="s">
        <v>258</v>
      </c>
      <c r="C56" s="1363" t="s">
        <v>259</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257</v>
      </c>
      <c r="B57" s="1363" t="s">
        <v>258</v>
      </c>
      <c r="C57" s="1363" t="s">
        <v>259</v>
      </c>
      <c r="D57" s="1363" t="s">
        <v>543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257</v>
      </c>
      <c r="B58" s="1343" t="s">
        <v>258</v>
      </c>
      <c r="C58" s="1343" t="s">
        <v>259</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257</v>
      </c>
      <c r="B59" s="1343" t="s">
        <v>258</v>
      </c>
      <c r="C59" s="1343" t="s">
        <v>259</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257</v>
      </c>
      <c r="B60" s="1343" t="s">
        <v>258</v>
      </c>
      <c r="C60" s="1343" t="s">
        <v>259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257</v>
      </c>
      <c r="B61" s="1343" t="s">
        <v>258</v>
      </c>
      <c r="C61" s="1314"/>
      <c r="D61" s="1314"/>
      <c r="E61" s="2259"/>
      <c r="F61" s="2258"/>
      <c r="G61" s="1314"/>
      <c r="H61" s="1314"/>
      <c r="I61" s="1314"/>
      <c r="J61" s="1314"/>
      <c r="K61" s="1314"/>
      <c r="L61" s="1494"/>
      <c r="M61" s="1321"/>
      <c r="N61" s="1321"/>
      <c r="P61" s="1316"/>
      <c r="Q61" s="1317"/>
      <c r="R61" s="1316"/>
      <c r="S61" s="1322"/>
      <c r="T61" s="1325" t="s">
        <v>267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257</v>
      </c>
      <c r="B62" s="1343"/>
      <c r="C62" s="1343"/>
      <c r="D62" s="1343"/>
      <c r="E62" s="2258"/>
      <c r="F62" s="1343"/>
      <c r="G62" s="1343"/>
      <c r="H62" s="1343"/>
      <c r="I62" s="1343"/>
      <c r="J62" s="1343"/>
      <c r="K62" s="1343"/>
      <c r="L62" s="1346"/>
      <c r="M62" s="1321"/>
      <c r="N62" s="1321"/>
      <c r="O62" s="518"/>
      <c r="P62" s="380"/>
      <c r="Q62" s="1344"/>
      <c r="R62" s="380"/>
      <c r="S62" s="1322"/>
      <c r="T62" s="1325" t="s">
        <v>268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269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32813-91B8-5B08-30CB-04FE70A7457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301</v>
      </c>
      <c r="F28" s="2370"/>
      <c r="G28" s="2370"/>
      <c r="H28" s="1645"/>
      <c r="I28" s="1645"/>
      <c r="J28" s="2127"/>
      <c r="AF28" s="1631">
        <v>11</v>
      </c>
    </row>
    <row customHeight="1" ht="24">
      <c r="E29" s="1646" t="s">
        <v>87</v>
      </c>
      <c r="F29" s="1653" t="s">
        <v>303</v>
      </c>
      <c r="G29" s="1653" t="s">
        <v>565</v>
      </c>
      <c r="H29" s="1653" t="s">
        <v>304</v>
      </c>
      <c r="I29" s="1653" t="s">
        <v>304</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307</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307</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307</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307</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307</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307</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F72DE-4C78-BF58-92A8-4AB74820216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301</v>
      </c>
      <c r="F9" s="2102"/>
      <c r="G9" s="2102"/>
      <c r="H9" s="2102"/>
      <c r="I9" s="2102"/>
      <c r="J9" s="2102"/>
      <c r="K9" s="2102"/>
      <c r="L9" s="2102"/>
      <c r="M9" s="2102"/>
      <c r="N9" s="2102"/>
      <c r="O9" s="2102"/>
      <c r="P9" s="2102"/>
      <c r="Q9" s="2102"/>
      <c r="R9" s="2103"/>
      <c r="S9" s="2127" t="s">
        <v>302</v>
      </c>
      <c r="T9" s="334"/>
      <c r="CF9" s="505">
        <v>19</v>
      </c>
    </row>
    <row customHeight="1" ht="48.29999999999999">
      <c r="D10" s="551" t="s">
        <v>87</v>
      </c>
      <c r="E10" s="2127" t="s">
        <v>87</v>
      </c>
      <c r="F10" s="2127"/>
      <c r="G10" s="521" t="s">
        <v>303</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108</v>
      </c>
      <c r="E11" s="1025"/>
      <c r="F11" s="1025" t="s">
        <v>109</v>
      </c>
      <c r="G11" s="1025" t="s">
        <v>89</v>
      </c>
      <c r="H11" s="1025"/>
      <c r="I11" s="1025" t="s">
        <v>90</v>
      </c>
      <c r="J11" s="1025" t="s">
        <v>98</v>
      </c>
      <c r="K11" s="1025" t="s">
        <v>91</v>
      </c>
      <c r="L11" s="1025"/>
      <c r="M11" s="1025" t="s">
        <v>92</v>
      </c>
      <c r="N11" s="1025" t="s">
        <v>110</v>
      </c>
      <c r="O11" s="1025" t="s">
        <v>146</v>
      </c>
      <c r="P11" s="1025" t="s">
        <v>147</v>
      </c>
      <c r="Q11" s="1025" t="s">
        <v>148</v>
      </c>
      <c r="R11" s="1025" t="s">
        <v>149</v>
      </c>
      <c r="S11" s="1025" t="s">
        <v>150</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EBCA8-FF8E-C978-1448-034E7C57EE1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50" t="s">
        <v>619</v>
      </c>
      <c r="I10" s="711"/>
      <c r="J10" s="2367" t="s">
        <v>104</v>
      </c>
      <c r="K10" s="2368"/>
      <c r="L10" s="2029" t="str">
        <f>IF(L9="","",INDEX(DIFFERENTIATION_UNMERGE_VD,MATCH(L9,DIFFERENTIATION_ID_DIFF,0)))</f>
        <v/>
      </c>
      <c r="M10" s="2029">
        <f>IF(M9="","",INDEX(DIFFERENTIATION_UNMERGE_VD,MATCH(M9,DIFFERENTIATION_ID_DIFF,0)))</f>
        <v>0</v>
      </c>
      <c r="O10" s="2127" t="s">
        <v>302</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301</v>
      </c>
      <c r="J13" s="2370"/>
      <c r="K13" s="2370"/>
      <c r="L13" s="2027"/>
      <c r="M13" s="2067"/>
      <c r="O13" s="2127"/>
      <c r="AK13" s="1631">
        <v>11</v>
      </c>
    </row>
    <row customHeight="1" ht="24">
      <c r="I14" s="2020" t="s">
        <v>87</v>
      </c>
      <c r="J14" s="2020" t="s">
        <v>303</v>
      </c>
      <c r="K14" s="2020" t="s">
        <v>565</v>
      </c>
      <c r="L14" s="2060" t="s">
        <v>304</v>
      </c>
      <c r="M14" s="2061" t="s">
        <v>304</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307</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307</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147</v>
      </c>
      <c r="C204" s="987" t="s">
        <v>147</v>
      </c>
      <c r="D204" s="987" t="s">
        <v>147</v>
      </c>
      <c r="E204" s="987" t="s">
        <v>147</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90198-FC38-8398-66F1-E814D4C4F1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301</v>
      </c>
      <c r="J8" s="2387"/>
      <c r="K8" s="2387"/>
      <c r="L8" s="2388"/>
      <c r="M8" s="2389" t="s">
        <v>302</v>
      </c>
      <c r="W8" s="1631">
        <v>14</v>
      </c>
    </row>
    <row customHeight="1" ht="35.699999999999996">
      <c r="E9" s="2051" t="s">
        <v>617</v>
      </c>
      <c r="F9" s="2051" t="s">
        <v>623</v>
      </c>
      <c r="H9" s="376"/>
      <c r="I9" s="2025" t="s">
        <v>87</v>
      </c>
      <c r="J9" s="2026" t="s">
        <v>303</v>
      </c>
      <c r="K9" s="2064" t="s">
        <v>565</v>
      </c>
      <c r="L9" s="2065" t="s">
        <v>304</v>
      </c>
      <c r="M9" s="2389"/>
      <c r="W9" s="1631">
        <v>34</v>
      </c>
    </row>
    <row customHeight="1" ht="35.699999999999996">
      <c r="B10" s="2053" t="s">
        <v>690</v>
      </c>
      <c r="C10" s="2053" t="s">
        <v>691</v>
      </c>
      <c r="D10" s="2052" t="s">
        <v>626</v>
      </c>
      <c r="E10" s="2056" t="s">
        <v>627</v>
      </c>
      <c r="F10" s="2056" t="s">
        <v>627</v>
      </c>
      <c r="H10" s="376"/>
      <c r="I10" s="2024" t="s">
        <v>108</v>
      </c>
      <c r="J10" s="1886" t="s">
        <v>692</v>
      </c>
      <c r="K10" s="2018" t="s">
        <v>307</v>
      </c>
      <c r="L10" s="818"/>
      <c r="M10" s="297" t="s">
        <v>693</v>
      </c>
      <c r="W10" s="1631">
        <v>34</v>
      </c>
    </row>
    <row customHeight="1" ht="50.25">
      <c r="B11" s="2053" t="s">
        <v>694</v>
      </c>
      <c r="C11" s="2053" t="s">
        <v>695</v>
      </c>
      <c r="D11" s="2052" t="s">
        <v>626</v>
      </c>
      <c r="E11" s="2056" t="s">
        <v>627</v>
      </c>
      <c r="F11" s="2056" t="s">
        <v>627</v>
      </c>
      <c r="H11" s="376"/>
      <c r="I11" s="2024" t="s">
        <v>109</v>
      </c>
      <c r="J11" s="1886" t="s">
        <v>696</v>
      </c>
      <c r="K11" s="2018" t="s">
        <v>307</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307</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146</v>
      </c>
      <c r="F16" s="2055" t="s">
        <v>146</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B0EDF-3058-F635-CD23-C3950DD3BE5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301</v>
      </c>
      <c r="F13" s="2370"/>
      <c r="G13" s="2370"/>
      <c r="H13" s="1551"/>
      <c r="I13" s="1551"/>
      <c r="J13" s="2127"/>
      <c r="AF13" s="1631">
        <v>11</v>
      </c>
    </row>
    <row customHeight="1" ht="24">
      <c r="E14" s="1639" t="s">
        <v>87</v>
      </c>
      <c r="F14" s="1634" t="s">
        <v>303</v>
      </c>
      <c r="G14" s="1634" t="s">
        <v>565</v>
      </c>
      <c r="H14" s="1634" t="s">
        <v>304</v>
      </c>
      <c r="I14" s="1634" t="s">
        <v>304</v>
      </c>
      <c r="J14" s="2127"/>
      <c r="AF14" s="1631">
        <v>23</v>
      </c>
    </row>
    <row customHeight="1" ht="19.95">
      <c r="D15" s="1638"/>
      <c r="E15" s="1630" t="s">
        <v>108</v>
      </c>
      <c r="F15" s="707" t="s">
        <v>704</v>
      </c>
      <c r="G15" s="1646" t="s">
        <v>551</v>
      </c>
      <c r="H15" s="557"/>
      <c r="I15" s="557"/>
      <c r="J15" s="289" t="s">
        <v>705</v>
      </c>
      <c r="K15" s="543" t="s">
        <v>629</v>
      </c>
      <c r="AF15" s="1631">
        <v>19</v>
      </c>
    </row>
    <row customHeight="1" ht="35.699999999999996">
      <c r="D16" s="1638"/>
      <c r="E16" s="1630" t="s">
        <v>109</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308</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311</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325</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98</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110</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BD268-8D58-8D64-2018-D997D3EA378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301</v>
      </c>
      <c r="F13" s="2370"/>
      <c r="G13" s="2370"/>
      <c r="H13" s="1656"/>
      <c r="I13" s="1656"/>
      <c r="J13" s="2127"/>
      <c r="AF13" s="1631">
        <v>11</v>
      </c>
    </row>
    <row customHeight="1" ht="24">
      <c r="E14" s="1657" t="s">
        <v>87</v>
      </c>
      <c r="F14" s="1660" t="s">
        <v>303</v>
      </c>
      <c r="G14" s="1660" t="s">
        <v>565</v>
      </c>
      <c r="H14" s="1660" t="s">
        <v>304</v>
      </c>
      <c r="I14" s="1660" t="s">
        <v>304</v>
      </c>
      <c r="J14" s="2127"/>
      <c r="AF14" s="1631">
        <v>23</v>
      </c>
    </row>
    <row customHeight="1" ht="19.95">
      <c r="D15" s="1638"/>
      <c r="E15" s="1630" t="s">
        <v>108</v>
      </c>
      <c r="F15" s="707" t="s">
        <v>775</v>
      </c>
      <c r="G15" s="1657" t="s">
        <v>551</v>
      </c>
      <c r="H15" s="557"/>
      <c r="I15" s="557"/>
      <c r="J15" s="289" t="s">
        <v>776</v>
      </c>
      <c r="K15" s="543" t="s">
        <v>629</v>
      </c>
      <c r="AF15" s="1631">
        <v>19</v>
      </c>
    </row>
    <row customHeight="1" ht="24">
      <c r="D16" s="1638"/>
      <c r="E16" s="1630" t="s">
        <v>109</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308</v>
      </c>
      <c r="F20" s="1667" t="s">
        <v>783</v>
      </c>
      <c r="G20" s="1654" t="s">
        <v>551</v>
      </c>
      <c r="H20" s="557"/>
      <c r="I20" s="557"/>
      <c r="J20" s="289"/>
      <c r="K20" s="543"/>
      <c r="AF20" s="1631">
        <v>34</v>
      </c>
    </row>
    <row customHeight="1" ht="48.29999999999999">
      <c r="D21" s="1638"/>
      <c r="E21" s="1664" t="s">
        <v>311</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98</v>
      </c>
      <c r="F35" s="1661" t="s">
        <v>628</v>
      </c>
      <c r="G35" s="1657" t="s">
        <v>307</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87DA8-50A8-A42C-E0D3-1381217AC3A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301</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304</v>
      </c>
      <c r="H11" s="465" t="s">
        <v>391</v>
      </c>
      <c r="I11" s="807" t="s">
        <v>304</v>
      </c>
      <c r="J11" s="808" t="s">
        <v>391</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807</v>
      </c>
      <c r="D13" s="953" t="s">
        <v>108</v>
      </c>
      <c r="E13" s="279" t="s">
        <v>808</v>
      </c>
      <c r="F13" s="660" t="s">
        <v>809</v>
      </c>
      <c r="G13" s="557"/>
      <c r="H13" s="661"/>
      <c r="I13" s="557"/>
      <c r="J13" s="661"/>
      <c r="K13" s="289" t="s">
        <v>810</v>
      </c>
      <c r="L13" s="720"/>
      <c r="X13" s="505">
        <v>0</v>
      </c>
    </row>
    <row customHeight="1" ht="22.5" hidden="1">
      <c r="A14" s="2392"/>
      <c r="D14" s="539" t="s">
        <v>109</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307</v>
      </c>
      <c r="G15" s="950" t="s">
        <v>307</v>
      </c>
      <c r="H15" s="106"/>
      <c r="I15" s="950" t="s">
        <v>307</v>
      </c>
      <c r="J15" s="106"/>
      <c r="K15" s="289" t="s">
        <v>815</v>
      </c>
      <c r="L15" s="720"/>
      <c r="X15" s="758">
        <v>0</v>
      </c>
    </row>
    <row s="1635" customFormat="1" customHeight="1" ht="22.5" hidden="1">
      <c r="A16" s="2392"/>
      <c r="B16" s="511"/>
      <c r="D16" s="953" t="s">
        <v>325</v>
      </c>
      <c r="E16" s="954" t="s">
        <v>816</v>
      </c>
      <c r="F16" s="950" t="s">
        <v>817</v>
      </c>
      <c r="G16" s="817"/>
      <c r="H16" s="106"/>
      <c r="I16" s="817"/>
      <c r="J16" s="106"/>
      <c r="K16" s="289"/>
      <c r="L16" s="720"/>
      <c r="X16" s="758">
        <v>0</v>
      </c>
    </row>
    <row s="1635" customFormat="1" customHeight="1" ht="22.5" hidden="1">
      <c r="A17" s="2392"/>
      <c r="B17" s="511"/>
      <c r="D17" s="953" t="s">
        <v>333</v>
      </c>
      <c r="E17" s="954" t="s">
        <v>818</v>
      </c>
      <c r="F17" s="950" t="s">
        <v>819</v>
      </c>
      <c r="G17" s="817"/>
      <c r="H17" s="106"/>
      <c r="I17" s="817"/>
      <c r="J17" s="106"/>
      <c r="K17" s="289"/>
      <c r="L17" s="720"/>
      <c r="X17" s="758">
        <v>0</v>
      </c>
    </row>
    <row s="1635" customFormat="1" customHeight="1" ht="33.75" hidden="1">
      <c r="A18" s="2392"/>
      <c r="B18" s="511"/>
      <c r="D18" s="953" t="s">
        <v>335</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307</v>
      </c>
      <c r="G20" s="950" t="s">
        <v>307</v>
      </c>
      <c r="H20" s="949" t="s">
        <v>307</v>
      </c>
      <c r="I20" s="950" t="s">
        <v>307</v>
      </c>
      <c r="J20" s="949" t="s">
        <v>307</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307</v>
      </c>
      <c r="G23" s="950" t="s">
        <v>307</v>
      </c>
      <c r="H23" s="949" t="s">
        <v>307</v>
      </c>
      <c r="I23" s="950" t="s">
        <v>307</v>
      </c>
      <c r="J23" s="949" t="s">
        <v>307</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307</v>
      </c>
      <c r="G25" s="950" t="s">
        <v>307</v>
      </c>
      <c r="H25" s="949" t="s">
        <v>307</v>
      </c>
      <c r="I25" s="950" t="s">
        <v>307</v>
      </c>
      <c r="J25" s="949" t="s">
        <v>307</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307</v>
      </c>
      <c r="G28" s="950" t="s">
        <v>307</v>
      </c>
      <c r="H28" s="949" t="s">
        <v>307</v>
      </c>
      <c r="I28" s="950" t="s">
        <v>307</v>
      </c>
      <c r="J28" s="949" t="s">
        <v>307</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98</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109</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325</v>
      </c>
      <c r="E42" s="723" t="s">
        <v>864</v>
      </c>
      <c r="F42" s="660" t="s">
        <v>557</v>
      </c>
      <c r="G42" s="557"/>
      <c r="H42" s="1024"/>
      <c r="I42" s="557"/>
      <c r="J42" s="1024"/>
      <c r="K42" s="302" t="s">
        <v>865</v>
      </c>
      <c r="X42" s="758">
        <v>0</v>
      </c>
    </row>
    <row s="1635" customFormat="1" customHeight="1" ht="45" hidden="1">
      <c r="A43" s="2392"/>
      <c r="B43" s="511"/>
      <c r="D43" s="665" t="s">
        <v>333</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98</v>
      </c>
      <c r="E52" s="666" t="s">
        <v>880</v>
      </c>
      <c r="F52" s="660" t="s">
        <v>858</v>
      </c>
      <c r="G52" s="668"/>
      <c r="H52" s="1023"/>
      <c r="I52" s="668"/>
      <c r="J52" s="1023"/>
      <c r="K52" s="289"/>
      <c r="X52" s="758">
        <v>0</v>
      </c>
    </row>
    <row s="1635" customFormat="1" customHeight="1" ht="11.25" hidden="1">
      <c r="A53" s="2392"/>
      <c r="B53" s="511"/>
      <c r="D53" s="665" t="s">
        <v>314</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110</v>
      </c>
      <c r="E62" s="666" t="s">
        <v>890</v>
      </c>
      <c r="F62" s="726" t="s">
        <v>307</v>
      </c>
      <c r="G62" s="382"/>
      <c r="H62" s="1023"/>
      <c r="I62" s="382"/>
      <c r="J62" s="1023"/>
      <c r="K62" s="289" t="s">
        <v>630</v>
      </c>
      <c r="X62" s="758">
        <v>0</v>
      </c>
    </row>
    <row s="1635" customFormat="1" customHeight="1" ht="45" hidden="1">
      <c r="A63" s="2392"/>
      <c r="B63" s="511" t="s">
        <v>587</v>
      </c>
      <c r="D63" s="665" t="s">
        <v>891</v>
      </c>
      <c r="E63" s="667" t="s">
        <v>892</v>
      </c>
      <c r="F63" s="721" t="s">
        <v>307</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109</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308</v>
      </c>
      <c r="E68" s="954" t="s">
        <v>898</v>
      </c>
      <c r="F68" s="660" t="s">
        <v>861</v>
      </c>
      <c r="G68" s="727"/>
      <c r="H68" s="519"/>
      <c r="I68" s="727"/>
      <c r="J68" s="519"/>
      <c r="K68" s="289"/>
      <c r="X68" s="758">
        <v>0</v>
      </c>
    </row>
    <row s="1635" customFormat="1" customHeight="1" ht="22.5" hidden="1">
      <c r="A69" s="2392"/>
      <c r="B69" s="511"/>
      <c r="D69" s="743" t="s">
        <v>311</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98</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307</v>
      </c>
      <c r="G74" s="382"/>
      <c r="H74" s="1023"/>
      <c r="I74" s="382"/>
      <c r="J74" s="1023"/>
      <c r="K74" s="289" t="s">
        <v>630</v>
      </c>
      <c r="X74" s="758">
        <v>0</v>
      </c>
    </row>
    <row s="1635" customFormat="1" customHeight="1" ht="45" hidden="1">
      <c r="A75" s="2392"/>
      <c r="B75" s="511" t="s">
        <v>587</v>
      </c>
      <c r="D75" s="665" t="s">
        <v>651</v>
      </c>
      <c r="E75" s="667" t="s">
        <v>905</v>
      </c>
      <c r="F75" s="721" t="s">
        <v>307</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109</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325</v>
      </c>
      <c r="E80" s="723" t="s">
        <v>913</v>
      </c>
      <c r="F80" s="660" t="s">
        <v>858</v>
      </c>
      <c r="G80" s="724"/>
      <c r="H80" s="1023"/>
      <c r="I80" s="724"/>
      <c r="J80" s="1023"/>
      <c r="K80" s="289"/>
      <c r="X80" s="758">
        <v>0</v>
      </c>
    </row>
    <row s="1635" customFormat="1" customHeight="1" ht="11.25">
      <c r="A81" s="2392"/>
      <c r="B81" s="511"/>
      <c r="D81" s="665" t="s">
        <v>333</v>
      </c>
      <c r="E81" s="723" t="s">
        <v>914</v>
      </c>
      <c r="F81" s="660" t="s">
        <v>858</v>
      </c>
      <c r="G81" s="724"/>
      <c r="H81" s="1023"/>
      <c r="I81" s="724"/>
      <c r="J81" s="1023"/>
      <c r="K81" s="289"/>
      <c r="X81" s="758">
        <v>0</v>
      </c>
    </row>
    <row s="1635" customFormat="1" customHeight="1" ht="11.25">
      <c r="A82" s="2392"/>
      <c r="B82" s="511"/>
      <c r="D82" s="665" t="s">
        <v>335</v>
      </c>
      <c r="E82" s="723" t="s">
        <v>915</v>
      </c>
      <c r="F82" s="660" t="s">
        <v>858</v>
      </c>
      <c r="G82" s="724"/>
      <c r="H82" s="1023"/>
      <c r="I82" s="724"/>
      <c r="J82" s="1023"/>
      <c r="K82" s="289"/>
      <c r="X82" s="758">
        <v>0</v>
      </c>
    </row>
    <row s="1635" customFormat="1" customHeight="1" ht="11.25">
      <c r="A83" s="2392"/>
      <c r="B83" s="511"/>
      <c r="D83" s="665" t="s">
        <v>337</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98</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307</v>
      </c>
      <c r="G97" s="385"/>
      <c r="H97" s="1023"/>
      <c r="I97" s="385"/>
      <c r="J97" s="1023"/>
      <c r="K97" s="289" t="s">
        <v>630</v>
      </c>
      <c r="X97" s="758">
        <v>0</v>
      </c>
    </row>
    <row s="1635" customFormat="1" customHeight="1" ht="45">
      <c r="A98" s="2392"/>
      <c r="B98" s="511" t="s">
        <v>587</v>
      </c>
      <c r="D98" s="665" t="s">
        <v>931</v>
      </c>
      <c r="E98" s="667" t="s">
        <v>932</v>
      </c>
      <c r="F98" s="721" t="s">
        <v>307</v>
      </c>
      <c r="G98" s="385"/>
      <c r="H98" s="1023"/>
      <c r="I98" s="385"/>
      <c r="J98" s="1023"/>
      <c r="K98" s="289" t="s">
        <v>630</v>
      </c>
      <c r="X98" s="758">
        <v>0</v>
      </c>
    </row>
    <row s="1635" customFormat="1" customHeight="1" ht="95.25">
      <c r="A99" s="2392"/>
      <c r="B99" s="511" t="s">
        <v>587</v>
      </c>
      <c r="D99" s="665" t="s">
        <v>110</v>
      </c>
      <c r="E99" s="666" t="s">
        <v>933</v>
      </c>
      <c r="F99" s="721" t="s">
        <v>307</v>
      </c>
      <c r="G99" s="385"/>
      <c r="H99" s="1023"/>
      <c r="I99" s="385"/>
      <c r="J99" s="1023"/>
      <c r="K99" s="289" t="s">
        <v>630</v>
      </c>
      <c r="X99" s="758">
        <v>0</v>
      </c>
    </row>
    <row s="1635" customFormat="1" customHeight="1" ht="22.5">
      <c r="A100" s="2392"/>
      <c r="B100" s="511" t="s">
        <v>587</v>
      </c>
      <c r="D100" s="665" t="s">
        <v>146</v>
      </c>
      <c r="E100" s="666" t="s">
        <v>934</v>
      </c>
      <c r="F100" s="721" t="s">
        <v>307</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43CC8-E2A8-3368-E9E8-601FA535DD5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98</v>
      </c>
      <c r="J11" s="594" t="s">
        <v>91</v>
      </c>
      <c r="K11" s="2117" t="s">
        <v>92</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115</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116</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117</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118</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119</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848C2-B108-1E09-9585-5010C09A90E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307</v>
      </c>
      <c r="G3" s="686"/>
      <c r="H3" s="401"/>
      <c r="I3" s="686"/>
      <c r="J3" s="401"/>
      <c r="K3" s="289" t="s">
        <v>936</v>
      </c>
      <c r="V3" s="505">
        <v>0</v>
      </c>
    </row>
    <row customHeight="1" ht="15" hidden="1">
      <c r="A4" s="505"/>
      <c r="B4" s="2397"/>
      <c r="C4" s="2398"/>
      <c r="D4" s="689" t="str">
        <f>B3&amp;".2"</f>
        <v>.2</v>
      </c>
      <c r="E4" s="690" t="s">
        <v>937</v>
      </c>
      <c r="F4" s="691" t="s">
        <v>307</v>
      </c>
      <c r="G4" s="1738" t="s">
        <v>28</v>
      </c>
      <c r="H4" s="401"/>
      <c r="I4" s="1738" t="s">
        <v>28</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307</v>
      </c>
      <c r="G6" s="686"/>
      <c r="H6" s="401"/>
      <c r="I6" s="686"/>
      <c r="J6" s="401"/>
      <c r="K6" s="289" t="s">
        <v>940</v>
      </c>
      <c r="V6" s="505">
        <v>0</v>
      </c>
    </row>
    <row customHeight="1" ht="15" hidden="1">
      <c r="A7" s="505"/>
      <c r="B7" s="2397"/>
      <c r="C7" s="2398"/>
      <c r="D7" s="689" t="str">
        <f>B6&amp;".2"</f>
        <v>.2</v>
      </c>
      <c r="E7" s="690" t="s">
        <v>937</v>
      </c>
      <c r="F7" s="691" t="s">
        <v>307</v>
      </c>
      <c r="G7" s="1738" t="s">
        <v>28</v>
      </c>
      <c r="H7" s="401"/>
      <c r="I7" s="1738" t="s">
        <v>28</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307</v>
      </c>
      <c r="G9" s="697" t="s">
        <v>28</v>
      </c>
      <c r="H9" s="401" t="s">
        <v>28</v>
      </c>
      <c r="I9" s="697" t="s">
        <v>28</v>
      </c>
      <c r="J9" s="401" t="s">
        <v>28</v>
      </c>
      <c r="K9" s="289"/>
      <c r="V9" s="505">
        <v>0</v>
      </c>
    </row>
    <row customHeight="1" ht="15" hidden="1">
      <c r="A10" s="505"/>
      <c r="B10" s="2397"/>
      <c r="C10" s="2398"/>
      <c r="D10" s="689" t="str">
        <f>B9&amp;".2"</f>
        <v>.2</v>
      </c>
      <c r="E10" s="690" t="s">
        <v>942</v>
      </c>
      <c r="F10" s="691" t="s">
        <v>307</v>
      </c>
      <c r="G10" s="1732" t="s">
        <v>28</v>
      </c>
      <c r="H10" s="401" t="s">
        <v>28</v>
      </c>
      <c r="I10" s="1732" t="s">
        <v>28</v>
      </c>
      <c r="J10" s="401" t="s">
        <v>28</v>
      </c>
      <c r="K10" s="289" t="s">
        <v>943</v>
      </c>
      <c r="V10" s="505">
        <v>0</v>
      </c>
    </row>
    <row customHeight="1" ht="15" hidden="1">
      <c r="A11" s="505"/>
      <c r="B11" s="2397"/>
      <c r="C11" s="2398"/>
      <c r="D11" s="689" t="str">
        <f>B9&amp;".3"</f>
        <v>.3</v>
      </c>
      <c r="E11" s="690" t="s">
        <v>944</v>
      </c>
      <c r="F11" s="691" t="s">
        <v>307</v>
      </c>
      <c r="G11" s="1732" t="s">
        <v>28</v>
      </c>
      <c r="H11" s="401" t="s">
        <v>28</v>
      </c>
      <c r="I11" s="1732" t="s">
        <v>28</v>
      </c>
      <c r="J11" s="401" t="s">
        <v>28</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307</v>
      </c>
      <c r="G13" s="697" t="s">
        <v>28</v>
      </c>
      <c r="H13" s="401" t="s">
        <v>28</v>
      </c>
      <c r="I13" s="697" t="s">
        <v>28</v>
      </c>
      <c r="J13" s="401" t="s">
        <v>28</v>
      </c>
      <c r="K13" s="289" t="s">
        <v>947</v>
      </c>
      <c r="V13" s="505">
        <v>0</v>
      </c>
    </row>
    <row customHeight="1" ht="15" hidden="1">
      <c r="B14" s="2397"/>
      <c r="C14" s="2398"/>
      <c r="D14" s="689" t="str">
        <f>B13&amp;".2"</f>
        <v>.2</v>
      </c>
      <c r="E14" s="690" t="s">
        <v>948</v>
      </c>
      <c r="F14" s="691" t="s">
        <v>307</v>
      </c>
      <c r="G14" s="1732" t="s">
        <v>28</v>
      </c>
      <c r="H14" s="401" t="s">
        <v>28</v>
      </c>
      <c r="I14" s="1732" t="s">
        <v>28</v>
      </c>
      <c r="J14" s="401" t="s">
        <v>28</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302</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301</v>
      </c>
      <c r="E29" s="2370"/>
      <c r="F29" s="2370"/>
      <c r="G29" s="887"/>
      <c r="H29" s="887"/>
      <c r="I29" s="887"/>
      <c r="J29" s="888"/>
      <c r="K29" s="2195"/>
      <c r="U29" s="675"/>
      <c r="V29" s="758">
        <v>15</v>
      </c>
    </row>
    <row customHeight="1" ht="35.699999999999996">
      <c r="C30" s="176"/>
      <c r="D30" s="761" t="s">
        <v>87</v>
      </c>
      <c r="E30" s="760" t="s">
        <v>303</v>
      </c>
      <c r="F30" s="760" t="s">
        <v>565</v>
      </c>
      <c r="G30" s="808" t="s">
        <v>304</v>
      </c>
      <c r="H30" s="807" t="s">
        <v>391</v>
      </c>
      <c r="I30" s="684" t="s">
        <v>304</v>
      </c>
      <c r="J30" s="465" t="s">
        <v>391</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307</v>
      </c>
      <c r="G32" s="813" t="s">
        <v>307</v>
      </c>
      <c r="H32" s="813" t="s">
        <v>307</v>
      </c>
      <c r="I32" s="691" t="s">
        <v>307</v>
      </c>
      <c r="J32" s="691" t="s">
        <v>307</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307</v>
      </c>
      <c r="G34" s="820" t="s">
        <v>307</v>
      </c>
      <c r="H34" s="820" t="s">
        <v>307</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307</v>
      </c>
      <c r="G36" s="814" t="s">
        <v>956</v>
      </c>
      <c r="H36" s="813" t="s">
        <v>307</v>
      </c>
      <c r="I36" s="524" t="s">
        <v>956</v>
      </c>
      <c r="J36" s="691" t="s">
        <v>307</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307</v>
      </c>
      <c r="G38" s="814" t="s">
        <v>956</v>
      </c>
      <c r="H38" s="815" t="s">
        <v>307</v>
      </c>
      <c r="I38" s="524" t="s">
        <v>956</v>
      </c>
      <c r="J38" s="521" t="s">
        <v>307</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50E43-97D8-BCD5-C44B-3849A9A0893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6E6A6-C138-99D4-0938-1622A931FD6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AC5BB-AEBB-0D88-2CFE-2A0CCD81405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301</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308</v>
      </c>
      <c r="G30" s="1237" t="s">
        <v>1047</v>
      </c>
      <c r="H30" s="1236">
        <f>SUM(I30:J30)</f>
        <v>0</v>
      </c>
      <c r="I30" s="1235"/>
      <c r="J30" s="1225"/>
      <c r="K30" s="1234"/>
      <c r="W30" s="1155">
        <v>11</v>
      </c>
    </row>
    <row customHeight="1" ht="11.549999999999999">
      <c r="F31" s="1230" t="s">
        <v>311</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325</v>
      </c>
      <c r="G33" s="1237" t="s">
        <v>1050</v>
      </c>
      <c r="H33" s="1236">
        <f>SUM(I33:J33)</f>
        <v>0</v>
      </c>
      <c r="I33" s="1235"/>
      <c r="J33" s="1225"/>
      <c r="K33" s="1234"/>
      <c r="W33" s="1155">
        <v>46</v>
      </c>
    </row>
    <row customHeight="1" ht="11.549999999999999">
      <c r="F34" s="1230" t="s">
        <v>333</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108</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109</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308</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311</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F2E0E-A372-B958-CEE8-B71E3241C8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864C9-5836-0B48-2668-276EE52C35B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302</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301</v>
      </c>
      <c r="E12" s="2370"/>
      <c r="F12" s="2370"/>
      <c r="G12" s="887"/>
      <c r="H12" s="887"/>
      <c r="I12" s="2127"/>
      <c r="R12" s="675"/>
      <c r="S12" s="758">
        <v>15</v>
      </c>
    </row>
    <row customHeight="1" ht="35.699999999999996">
      <c r="C13" s="176"/>
      <c r="D13" s="761" t="s">
        <v>87</v>
      </c>
      <c r="E13" s="760" t="s">
        <v>303</v>
      </c>
      <c r="F13" s="760" t="s">
        <v>565</v>
      </c>
      <c r="G13" s="808" t="s">
        <v>304</v>
      </c>
      <c r="H13" s="754" t="s">
        <v>304</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314</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3E6B9-51B8-52D8-DB2A-545BD7A1C5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301</v>
      </c>
      <c r="E9" s="2209"/>
      <c r="F9" s="2209"/>
      <c r="G9" s="2389" t="s">
        <v>302</v>
      </c>
      <c r="Q9" s="83">
        <v>14</v>
      </c>
    </row>
    <row customHeight="1" ht="24">
      <c r="C10" s="96"/>
      <c r="D10" s="105" t="s">
        <v>87</v>
      </c>
      <c r="E10" s="108" t="s">
        <v>303</v>
      </c>
      <c r="F10" s="108" t="s">
        <v>391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307</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307</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307</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1025</v>
      </c>
      <c r="E19" s="883" t="s">
        <v>1119</v>
      </c>
      <c r="F19" s="385"/>
      <c r="G19" s="337" t="s">
        <v>1120</v>
      </c>
      <c r="I19" s="500"/>
      <c r="J19" s="500"/>
      <c r="Q19" s="758">
        <v>0</v>
      </c>
    </row>
    <row s="1635" customFormat="1" customHeight="1" ht="14.699999999999998">
      <c r="A20" s="343"/>
      <c r="B20" s="146"/>
      <c r="C20" s="307"/>
      <c r="D20" s="885">
        <v>2</v>
      </c>
      <c r="E20" s="330" t="s">
        <v>1121</v>
      </c>
      <c r="F20" s="198" t="s">
        <v>307</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323</v>
      </c>
      <c r="F22" s="338"/>
      <c r="G22" s="339"/>
      <c r="Q22" s="83">
        <v>15</v>
      </c>
    </row>
    <row s="1635" customFormat="1" customHeight="1" ht="22.5" hidden="1">
      <c r="A23" s="343"/>
      <c r="B23" s="1160"/>
      <c r="C23" s="376"/>
      <c r="D23" s="1673" t="s">
        <v>109</v>
      </c>
      <c r="E23" s="197" t="s">
        <v>1122</v>
      </c>
      <c r="F23" s="1670" t="s">
        <v>307</v>
      </c>
      <c r="G23" s="345"/>
      <c r="I23" s="1624"/>
      <c r="J23" s="1624"/>
      <c r="Q23" s="1631">
        <v>0</v>
      </c>
    </row>
    <row s="1635" customFormat="1" customHeight="1" ht="14.25" hidden="1">
      <c r="A24" s="343"/>
      <c r="B24" s="1160"/>
      <c r="C24" s="376"/>
      <c r="D24" s="1673" t="s">
        <v>708</v>
      </c>
      <c r="E24" s="1672" t="s">
        <v>1123</v>
      </c>
      <c r="F24" s="1670" t="s">
        <v>307</v>
      </c>
      <c r="G24" s="337"/>
      <c r="I24" s="1624"/>
      <c r="J24" s="1624"/>
      <c r="Q24" s="1631">
        <v>0</v>
      </c>
    </row>
    <row s="1635" customFormat="1" customHeight="1" ht="14.25" hidden="1">
      <c r="A25" s="343"/>
      <c r="B25" s="1160"/>
      <c r="C25" s="376"/>
      <c r="D25" s="1673" t="s">
        <v>711</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EB30B-D383-C499-E498-B0BF3EF5B03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1126</v>
      </c>
      <c r="F4" s="1670"/>
      <c r="G4" s="257"/>
      <c r="H4" s="1670" t="s">
        <v>307</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1127</v>
      </c>
      <c r="F6" s="1670"/>
      <c r="G6" s="257"/>
      <c r="H6" s="1670" t="s">
        <v>307</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1128</v>
      </c>
      <c r="F8" s="1670"/>
      <c r="G8" s="257"/>
      <c r="H8" s="1670" t="s">
        <v>307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1129</v>
      </c>
      <c r="F10" s="1670"/>
      <c r="G10" s="1674"/>
      <c r="H10" s="1670" t="s">
        <v>307</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301</v>
      </c>
      <c r="E18" s="2209"/>
      <c r="F18" s="2209"/>
      <c r="G18" s="2209"/>
      <c r="H18" s="2209"/>
      <c r="I18" s="2389" t="s">
        <v>302</v>
      </c>
      <c r="M18" s="83">
        <v>21</v>
      </c>
    </row>
    <row customHeight="1" ht="22.049999999999997">
      <c r="C19" s="96"/>
      <c r="D19" s="105" t="s">
        <v>87</v>
      </c>
      <c r="E19" s="108" t="s">
        <v>303</v>
      </c>
      <c r="F19" s="108"/>
      <c r="G19" s="108" t="s">
        <v>304</v>
      </c>
      <c r="H19" s="108" t="s">
        <v>391</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1021</v>
      </c>
      <c r="E22" s="194" t="s">
        <v>1132</v>
      </c>
      <c r="F22" s="198"/>
      <c r="G22" s="1737"/>
      <c r="H22" s="198" t="s">
        <v>307</v>
      </c>
      <c r="I22" s="151" t="s">
        <v>1133</v>
      </c>
      <c r="M22" s="83">
        <v>20</v>
      </c>
    </row>
    <row customHeight="1" ht="60">
      <c r="A23" s="1683"/>
      <c r="C23" s="96"/>
      <c r="D23" s="147" t="s">
        <v>1023</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307</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325</v>
      </c>
      <c r="E26" s="199"/>
      <c r="F26" s="198"/>
      <c r="G26" s="198" t="s">
        <v>307</v>
      </c>
      <c r="H26" s="213"/>
      <c r="I26" s="2169" t="s">
        <v>1136</v>
      </c>
      <c r="M26" s="83">
        <v>14</v>
      </c>
    </row>
    <row customHeight="1" ht="15.75">
      <c r="A27" s="1683" t="s">
        <v>108</v>
      </c>
      <c r="C27" s="96"/>
      <c r="D27" s="109"/>
      <c r="E27" s="203" t="s">
        <v>323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1126</v>
      </c>
      <c r="F29" s="198"/>
      <c r="G29" s="257"/>
      <c r="H29" s="198" t="s">
        <v>307</v>
      </c>
      <c r="I29" s="2169" t="s">
        <v>1137</v>
      </c>
      <c r="M29" s="83">
        <v>20</v>
      </c>
    </row>
    <row customHeight="1" ht="15.75">
      <c r="A30" s="1683" t="s">
        <v>109</v>
      </c>
      <c r="C30" s="96"/>
      <c r="D30" s="109"/>
      <c r="E30" s="203" t="s">
        <v>323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1138</v>
      </c>
      <c r="E33" s="206" t="s">
        <v>1127</v>
      </c>
      <c r="F33" s="198"/>
      <c r="G33" s="257"/>
      <c r="H33" s="198" t="s">
        <v>307</v>
      </c>
      <c r="I33" s="2169" t="s">
        <v>1139</v>
      </c>
      <c r="M33" s="83">
        <v>14</v>
      </c>
    </row>
    <row customHeight="1" ht="15.75">
      <c r="A34" s="1683" t="s">
        <v>89</v>
      </c>
      <c r="C34" s="96"/>
      <c r="D34" s="109"/>
      <c r="E34" s="204" t="s">
        <v>323</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1140</v>
      </c>
      <c r="E36" s="206" t="s">
        <v>1128</v>
      </c>
      <c r="F36" s="198"/>
      <c r="G36" s="257"/>
      <c r="H36" s="198" t="s">
        <v>307</v>
      </c>
      <c r="I36" s="2143" t="s">
        <v>1141</v>
      </c>
      <c r="M36" s="83">
        <v>14</v>
      </c>
    </row>
    <row customHeight="1" ht="15.75">
      <c r="A37" s="1683" t="s">
        <v>90</v>
      </c>
      <c r="C37" s="96"/>
      <c r="D37" s="109"/>
      <c r="E37" s="204" t="s">
        <v>323</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1129</v>
      </c>
      <c r="F39" s="198"/>
      <c r="G39" s="207"/>
      <c r="H39" s="198" t="s">
        <v>307</v>
      </c>
      <c r="I39" s="2169" t="s">
        <v>1142</v>
      </c>
      <c r="L39" s="155" t="s">
        <v>1130</v>
      </c>
      <c r="M39" s="83">
        <v>14</v>
      </c>
    </row>
    <row customHeight="1" ht="15.75">
      <c r="A40" s="1683" t="s">
        <v>98</v>
      </c>
      <c r="C40" s="96"/>
      <c r="D40" s="109"/>
      <c r="E40" s="204" t="s">
        <v>323</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62497-C432-4028-D678-7EFBCB8B7EB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153</v>
      </c>
      <c r="B2" s="1780" t="s">
        <v>154</v>
      </c>
      <c r="C2" s="369"/>
      <c r="D2" s="344"/>
      <c r="E2" s="1031"/>
      <c r="F2" s="1031"/>
      <c r="G2" s="2427" t="str">
        <f>INDEX(PT_DIFFERENTIATION_NTAR,MATCH(B2,PT_DIFFERENTIATION_NTAR_ID,0))</f>
        <v/>
      </c>
      <c r="H2" s="1864"/>
      <c r="I2" s="1739"/>
      <c r="J2" s="1773"/>
      <c r="K2" s="1865"/>
      <c r="L2" s="1864" t="s">
        <v>307</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153</v>
      </c>
      <c r="B5" s="1780" t="s">
        <v>154</v>
      </c>
      <c r="C5" s="369"/>
      <c r="D5" s="344"/>
      <c r="E5" s="1031"/>
      <c r="F5" s="1031"/>
      <c r="G5" s="2427" t="str">
        <f>INDEX(PT_DIFFERENTIATION_NTAR,MATCH(B5,PT_DIFFERENTIATION_NTAR_ID,0))</f>
        <v/>
      </c>
      <c r="H5" s="1864"/>
      <c r="I5" s="1739"/>
      <c r="J5" s="1773"/>
      <c r="K5" s="1778"/>
      <c r="L5" s="1864" t="s">
        <v>307</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46142.47657407408</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705-2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301</v>
      </c>
      <c r="F19" s="2209"/>
      <c r="G19" s="2209"/>
      <c r="H19" s="2209"/>
      <c r="I19" s="2209"/>
      <c r="J19" s="2209"/>
      <c r="K19" s="2209"/>
      <c r="L19" s="2209"/>
      <c r="M19" s="2389" t="s">
        <v>302</v>
      </c>
      <c r="AH19" s="374">
        <v>21</v>
      </c>
    </row>
    <row customHeight="1" ht="22.049999999999997">
      <c r="D20" s="376"/>
      <c r="E20" s="2277" t="s">
        <v>87</v>
      </c>
      <c r="F20" s="2224" t="s">
        <v>120</v>
      </c>
      <c r="G20" s="2224" t="s">
        <v>121</v>
      </c>
      <c r="H20" s="2386" t="s">
        <v>1146</v>
      </c>
      <c r="I20" s="2387"/>
      <c r="J20" s="2433"/>
      <c r="K20" s="2224" t="s">
        <v>304</v>
      </c>
      <c r="L20" s="2224" t="s">
        <v>391</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307</v>
      </c>
      <c r="L23" s="2461"/>
      <c r="M23" s="1769"/>
      <c r="N23" s="334"/>
      <c r="AH23" s="374">
        <v>19</v>
      </c>
    </row>
    <row customHeight="1" ht="60.75" hidden="1">
      <c r="A24" s="1780" t="s">
        <v>153</v>
      </c>
      <c r="B24" s="1780" t="s">
        <v>154</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158</v>
      </c>
      <c r="B27" s="1780" t="s">
        <v>159</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307</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165</v>
      </c>
      <c r="B30" s="1780" t="s">
        <v>166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307</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171</v>
      </c>
      <c r="B33" s="1780" t="s">
        <v>172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307</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177</v>
      </c>
      <c r="B36" s="1780" t="s">
        <v>178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307</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183</v>
      </c>
      <c r="B39" s="1780" t="s">
        <v>184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307</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189</v>
      </c>
      <c r="B42" s="1780" t="s">
        <v>190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307</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195</v>
      </c>
      <c r="B45" s="1780" t="s">
        <v>196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307</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201</v>
      </c>
      <c r="B48" s="1780" t="s">
        <v>202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307</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221</v>
      </c>
      <c r="B51" s="1780" t="s">
        <v>222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307</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226</v>
      </c>
      <c r="B54" s="1780" t="s">
        <v>227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307</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231</v>
      </c>
      <c r="B57" s="1780" t="s">
        <v>232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307</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236</v>
      </c>
      <c r="B60" s="1780" t="s">
        <v>237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307</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241</v>
      </c>
      <c r="B63" s="1780" t="s">
        <v>242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307</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246</v>
      </c>
      <c r="B66" s="1780" t="s">
        <v>247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307</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251</v>
      </c>
      <c r="B69" s="1780" t="s">
        <v>252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307</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256</v>
      </c>
      <c r="B72" s="1780" t="s">
        <v>257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307</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Тариф на водоотведение</v>
      </c>
      <c r="H75" s="1862"/>
      <c r="I75" s="1739">
        <v>46388.47900462963</v>
      </c>
      <c r="J75" s="1773">
        <v>46752.479108796295</v>
      </c>
      <c r="K75" s="1865" t="s">
        <v>1150</v>
      </c>
      <c r="L75" s="1862" t="s">
        <v>307</v>
      </c>
      <c r="M75" s="2170"/>
      <c r="N75" s="334"/>
      <c r="O75" s="1624"/>
      <c r="P75" s="1624"/>
      <c r="AH75" s="1631">
        <v>0</v>
      </c>
    </row>
    <row s="1635" customFormat="1" customHeight="1" ht="18.75">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271</v>
      </c>
      <c r="B78" s="1780" t="s">
        <v>272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307</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276</v>
      </c>
      <c r="B81" s="1780" t="s">
        <v>277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307</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307</v>
      </c>
      <c r="G85" s="198" t="s">
        <v>307</v>
      </c>
      <c r="H85" s="2218" t="s">
        <v>307</v>
      </c>
      <c r="I85" s="2220"/>
      <c r="J85" s="198" t="s">
        <v>307</v>
      </c>
      <c r="K85" s="198" t="s">
        <v>307</v>
      </c>
      <c r="L85" s="2668" t="s">
        <v>1151</v>
      </c>
      <c r="M85" s="345" t="s">
        <v>1152</v>
      </c>
      <c r="N85" s="334"/>
      <c r="AH85" s="374">
        <v>34</v>
      </c>
    </row>
    <row customHeight="1" ht="19.95">
      <c r="A86" s="1780"/>
      <c r="B86" s="1780"/>
      <c r="D86" s="376"/>
      <c r="E86" s="147" t="s">
        <v>89</v>
      </c>
      <c r="F86" s="2460" t="s">
        <v>1153</v>
      </c>
      <c r="G86" s="2460"/>
      <c r="H86" s="2460"/>
      <c r="I86" s="2460"/>
      <c r="J86" s="2460"/>
      <c r="K86" s="2460"/>
      <c r="L86" s="2460"/>
      <c r="M86" s="297"/>
      <c r="N86" s="334"/>
      <c r="AH86" s="374">
        <v>19</v>
      </c>
    </row>
    <row s="1635" customFormat="1" customHeight="1" ht="60.75" hidden="1">
      <c r="A87" s="1780" t="s">
        <v>153</v>
      </c>
      <c r="B87" s="1780" t="s">
        <v>154</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158</v>
      </c>
      <c r="B90" s="1780" t="s">
        <v>159</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307</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165</v>
      </c>
      <c r="B93" s="1780" t="s">
        <v>166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307</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171</v>
      </c>
      <c r="B96" s="1780" t="s">
        <v>172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307</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177</v>
      </c>
      <c r="B99" s="1780" t="s">
        <v>178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307</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183</v>
      </c>
      <c r="B102" s="1780" t="s">
        <v>184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307</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189</v>
      </c>
      <c r="B105" s="1780" t="s">
        <v>190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307</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195</v>
      </c>
      <c r="B108" s="1780" t="s">
        <v>196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307</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201</v>
      </c>
      <c r="B111" s="1780" t="s">
        <v>202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307</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221</v>
      </c>
      <c r="B114" s="1780" t="s">
        <v>222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307</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226</v>
      </c>
      <c r="B117" s="1780" t="s">
        <v>227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307</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231</v>
      </c>
      <c r="B120" s="1780" t="s">
        <v>232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307</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236</v>
      </c>
      <c r="B123" s="1780" t="s">
        <v>237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307</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241</v>
      </c>
      <c r="B126" s="1780" t="s">
        <v>242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307</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246</v>
      </c>
      <c r="B129" s="1780" t="s">
        <v>247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307</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251</v>
      </c>
      <c r="B132" s="1780" t="s">
        <v>252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307</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256</v>
      </c>
      <c r="B135" s="1780" t="s">
        <v>257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307</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Тариф на водоотведение</v>
      </c>
      <c r="H138" s="1862"/>
      <c r="I138" s="1739">
        <v>46388.47934027778</v>
      </c>
      <c r="J138" s="1773">
        <v>46752.479479166665</v>
      </c>
      <c r="K138" s="1778">
        <v>34034.13</v>
      </c>
      <c r="L138" s="1862" t="s">
        <v>307</v>
      </c>
      <c r="M138" s="341"/>
      <c r="N138" s="334"/>
      <c r="O138" s="1624"/>
      <c r="P138" s="1624"/>
      <c r="AH138" s="1631">
        <v>0</v>
      </c>
    </row>
    <row s="1635" customFormat="1" customHeight="1" ht="18.75">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271</v>
      </c>
      <c r="B141" s="1780" t="s">
        <v>272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307</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276</v>
      </c>
      <c r="B144" s="1780" t="s">
        <v>277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307</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153</v>
      </c>
      <c r="B148" s="1780" t="s">
        <v>154</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158</v>
      </c>
      <c r="B151" s="1780" t="s">
        <v>159</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307</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165</v>
      </c>
      <c r="B154" s="1780" t="s">
        <v>166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307</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171</v>
      </c>
      <c r="B157" s="1780" t="s">
        <v>172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307</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177</v>
      </c>
      <c r="B160" s="1780" t="s">
        <v>178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307</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183</v>
      </c>
      <c r="B163" s="1780" t="s">
        <v>184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307</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189</v>
      </c>
      <c r="B166" s="1780" t="s">
        <v>190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307</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195</v>
      </c>
      <c r="B169" s="1780" t="s">
        <v>196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307</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201</v>
      </c>
      <c r="B172" s="1780" t="s">
        <v>202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307</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221</v>
      </c>
      <c r="B175" s="1780" t="s">
        <v>222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307</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226</v>
      </c>
      <c r="B178" s="1780" t="s">
        <v>227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307</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231</v>
      </c>
      <c r="B181" s="1780" t="s">
        <v>232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307</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236</v>
      </c>
      <c r="B184" s="1780" t="s">
        <v>237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307</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241</v>
      </c>
      <c r="B187" s="1780" t="s">
        <v>242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307</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246</v>
      </c>
      <c r="B190" s="1780" t="s">
        <v>247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307</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251</v>
      </c>
      <c r="B193" s="1780" t="s">
        <v>252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307</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256</v>
      </c>
      <c r="B196" s="1780" t="s">
        <v>257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307</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Тариф на водоотведение</v>
      </c>
      <c r="H199" s="1862"/>
      <c r="I199" s="1739">
        <v>46388.479849537034</v>
      </c>
      <c r="J199" s="1773">
        <v>46752.47996527778</v>
      </c>
      <c r="K199" s="1778">
        <v>124.438</v>
      </c>
      <c r="L199" s="1862" t="s">
        <v>307</v>
      </c>
      <c r="M199" s="341"/>
      <c r="N199" s="334"/>
      <c r="O199" s="1624"/>
      <c r="P199" s="1624"/>
      <c r="AH199" s="1631">
        <v>0</v>
      </c>
    </row>
    <row s="1635" customFormat="1" customHeight="1" ht="18.75">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271</v>
      </c>
      <c r="B202" s="1780" t="s">
        <v>272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307</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276</v>
      </c>
      <c r="B205" s="1780" t="s">
        <v>277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307</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153</v>
      </c>
      <c r="B209" s="1780" t="s">
        <v>154</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158</v>
      </c>
      <c r="B212" s="1780" t="s">
        <v>159</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307</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165</v>
      </c>
      <c r="B215" s="1780" t="s">
        <v>166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307</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171</v>
      </c>
      <c r="B218" s="1780" t="s">
        <v>172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307</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177</v>
      </c>
      <c r="B221" s="1780" t="s">
        <v>178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307</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183</v>
      </c>
      <c r="B224" s="1780" t="s">
        <v>184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307</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189</v>
      </c>
      <c r="B227" s="1780" t="s">
        <v>190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307</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195</v>
      </c>
      <c r="B230" s="1780" t="s">
        <v>196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307</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201</v>
      </c>
      <c r="B233" s="1780" t="s">
        <v>202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307</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221</v>
      </c>
      <c r="B236" s="1780" t="s">
        <v>222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307</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226</v>
      </c>
      <c r="B239" s="1780" t="s">
        <v>227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307</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231</v>
      </c>
      <c r="B242" s="1780" t="s">
        <v>232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307</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236</v>
      </c>
      <c r="B245" s="1780" t="s">
        <v>237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307</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241</v>
      </c>
      <c r="B248" s="1780" t="s">
        <v>242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307</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246</v>
      </c>
      <c r="B251" s="1780" t="s">
        <v>247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307</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251</v>
      </c>
      <c r="B254" s="1780" t="s">
        <v>252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307</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256</v>
      </c>
      <c r="B257" s="1780" t="s">
        <v>257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307</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Тариф на водоотведение</v>
      </c>
      <c r="H260" s="1862"/>
      <c r="I260" s="1739">
        <v>46388.48025462963</v>
      </c>
      <c r="J260" s="1773">
        <v>46752.48034722222</v>
      </c>
      <c r="K260" s="1778">
        <v>0</v>
      </c>
      <c r="L260" s="1862" t="s">
        <v>307</v>
      </c>
      <c r="M260" s="341"/>
      <c r="N260" s="334"/>
      <c r="O260" s="1624"/>
      <c r="P260" s="1624"/>
      <c r="AH260" s="1631">
        <v>0</v>
      </c>
    </row>
    <row s="1635" customFormat="1" customHeight="1" ht="18.75">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271</v>
      </c>
      <c r="B263" s="1780" t="s">
        <v>272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307</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276</v>
      </c>
      <c r="B266" s="1780" t="s">
        <v>277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307</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153</v>
      </c>
      <c r="B270" s="1780" t="s">
        <v>154</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158</v>
      </c>
      <c r="B273" s="1780" t="s">
        <v>159</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307</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165</v>
      </c>
      <c r="B276" s="1780" t="s">
        <v>166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307</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171</v>
      </c>
      <c r="B279" s="1780" t="s">
        <v>172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307</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177</v>
      </c>
      <c r="B282" s="1780" t="s">
        <v>178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307</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183</v>
      </c>
      <c r="B285" s="1780" t="s">
        <v>184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307</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189</v>
      </c>
      <c r="B288" s="1780" t="s">
        <v>190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307</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195</v>
      </c>
      <c r="B291" s="1780" t="s">
        <v>196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307</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201</v>
      </c>
      <c r="B294" s="1780" t="s">
        <v>202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307</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221</v>
      </c>
      <c r="B297" s="1780" t="s">
        <v>222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307</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226</v>
      </c>
      <c r="B300" s="1780" t="s">
        <v>227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307</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231</v>
      </c>
      <c r="B303" s="1780" t="s">
        <v>232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307</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236</v>
      </c>
      <c r="B306" s="1780" t="s">
        <v>237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307</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241</v>
      </c>
      <c r="B309" s="1780" t="s">
        <v>242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307</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246</v>
      </c>
      <c r="B312" s="1780" t="s">
        <v>247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307</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251</v>
      </c>
      <c r="B315" s="1780" t="s">
        <v>252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307</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256</v>
      </c>
      <c r="B318" s="1780" t="s">
        <v>257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307</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Тариф на водоотведение</v>
      </c>
      <c r="H321" s="1862"/>
      <c r="I321" s="1739">
        <v>46388.48049768519</v>
      </c>
      <c r="J321" s="1773">
        <v>46752.48059027778</v>
      </c>
      <c r="K321" s="1778">
        <v>0</v>
      </c>
      <c r="L321" s="1862" t="s">
        <v>307</v>
      </c>
      <c r="M321" s="341"/>
      <c r="N321" s="334"/>
      <c r="O321" s="1624"/>
      <c r="P321" s="1624"/>
      <c r="AH321" s="1631">
        <v>0</v>
      </c>
    </row>
    <row s="1635" customFormat="1" customHeight="1" ht="18.75">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271</v>
      </c>
      <c r="B324" s="1780" t="s">
        <v>272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307</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276</v>
      </c>
      <c r="B327" s="1780" t="s">
        <v>277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307</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505EC1E6-5729-B5B7-A048-77B1F3C71DC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AC738-8148-4342-C018-20A34E0D87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301</v>
      </c>
      <c r="E8" s="2209"/>
      <c r="F8" s="2209"/>
      <c r="G8" s="2209"/>
      <c r="H8" s="2389" t="s">
        <v>302</v>
      </c>
      <c r="R8" s="374">
        <v>14</v>
      </c>
    </row>
    <row customHeight="1" ht="24">
      <c r="C9" s="376"/>
      <c r="D9" s="386" t="s">
        <v>87</v>
      </c>
      <c r="E9" s="108" t="s">
        <v>303</v>
      </c>
      <c r="F9" s="108" t="s">
        <v>304</v>
      </c>
      <c r="G9" s="108" t="s">
        <v>391</v>
      </c>
      <c r="H9" s="2389"/>
      <c r="R9" s="374">
        <v>23</v>
      </c>
    </row>
    <row customHeight="1" ht="76.97915395100911">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t="s">
        <v>1155</v>
      </c>
      <c r="G10" s="2669" t="s">
        <v>1156</v>
      </c>
      <c r="H10" s="2169" t="s">
        <v>1157</v>
      </c>
      <c r="R10" s="374">
        <v>14</v>
      </c>
    </row>
    <row customHeight="1" ht="41.97915395100912">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t="s">
        <v>1158</v>
      </c>
      <c r="G11" s="2669" t="s">
        <v>1159</v>
      </c>
      <c r="H11" s="2170"/>
      <c r="R11" s="374">
        <v>14</v>
      </c>
    </row>
    <row customHeight="1" ht="41.97915395100912">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1160</v>
      </c>
      <c r="G12" s="2669" t="s">
        <v>1161</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39.47915395100912">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669" t="s">
        <v>1163</v>
      </c>
      <c r="H13" s="2170"/>
      <c r="I13" s="350"/>
      <c r="K13" s="374"/>
      <c r="R13" s="374">
        <v>14</v>
      </c>
    </row>
    <row customHeight="1" ht="14.699999999999998">
      <c r="A14" s="343"/>
      <c r="C14" s="376"/>
      <c r="D14" s="347"/>
      <c r="E14" s="395" t="s">
        <v>323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98546B25-0321-D758-0208-4CC83F1819D7}"/>
    <hyperlink ref="G11" r:id="rId3" xr:uid="{2232D028-FED8-C822-5B8C-F396A1D4D028}"/>
    <hyperlink ref="G12" r:id="rId4" xr:uid="{318CD688-DF18-D8DB-0AD8-91D261303E28}"/>
    <hyperlink ref="G13" r:id="rId5" xr:uid="{04025D2B-A138-40B8-234F-1713CBF92AF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FFACF-4A78-7A98-9B89-F89782760628}"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R128" sqref="R12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120</v>
      </c>
      <c r="F9" s="2103"/>
      <c r="G9" s="2127" t="s">
        <v>104</v>
      </c>
      <c r="H9" s="2127" t="s">
        <v>87</v>
      </c>
      <c r="I9" s="2127"/>
      <c r="J9" s="2127" t="s">
        <v>121</v>
      </c>
      <c r="K9" s="2155" t="s">
        <v>122</v>
      </c>
      <c r="L9" s="2155"/>
      <c r="M9" s="2155"/>
      <c r="N9" s="2155"/>
      <c r="O9" s="2155" t="s">
        <v>123</v>
      </c>
      <c r="P9" s="2155"/>
      <c r="Q9" s="2155"/>
      <c r="R9" s="2155"/>
      <c r="S9" s="2155" t="s">
        <v>124</v>
      </c>
      <c r="T9" s="2155"/>
      <c r="U9" s="2155"/>
      <c r="V9" s="2155"/>
      <c r="W9" s="2127" t="s">
        <v>125</v>
      </c>
      <c r="AR9" s="104">
        <v>27</v>
      </c>
    </row>
    <row customHeight="1" ht="31.5">
      <c r="D10" s="2127"/>
      <c r="E10" s="1284" t="s">
        <v>88</v>
      </c>
      <c r="F10" s="1284" t="s">
        <v>126</v>
      </c>
      <c r="G10" s="2127"/>
      <c r="H10" s="2127"/>
      <c r="I10" s="2127"/>
      <c r="J10" s="2127"/>
      <c r="K10" s="110" t="s">
        <v>107</v>
      </c>
      <c r="L10" s="2127" t="s">
        <v>87</v>
      </c>
      <c r="M10" s="2127"/>
      <c r="N10" s="110" t="s">
        <v>127</v>
      </c>
      <c r="O10" s="110" t="s">
        <v>107</v>
      </c>
      <c r="P10" s="2127" t="s">
        <v>87</v>
      </c>
      <c r="Q10" s="2127"/>
      <c r="R10" s="110" t="s">
        <v>127</v>
      </c>
      <c r="S10" s="283" t="s">
        <v>107</v>
      </c>
      <c r="T10" s="2127" t="s">
        <v>87</v>
      </c>
      <c r="U10" s="2127"/>
      <c r="V10" s="283" t="s">
        <v>88</v>
      </c>
      <c r="W10" s="2127"/>
      <c r="Z10" s="1259" t="s">
        <v>128</v>
      </c>
      <c r="AA10" s="1259" t="s">
        <v>129</v>
      </c>
      <c r="AB10" s="1259" t="s">
        <v>130</v>
      </c>
      <c r="AC10" s="1259" t="s">
        <v>131</v>
      </c>
      <c r="AD10" s="1259" t="s">
        <v>132</v>
      </c>
      <c r="AE10" s="1259" t="s">
        <v>133</v>
      </c>
      <c r="AF10" s="1259" t="s">
        <v>134</v>
      </c>
      <c r="AG10" s="1259" t="s">
        <v>135</v>
      </c>
      <c r="AH10" s="1259" t="s">
        <v>136</v>
      </c>
      <c r="AI10" s="1259" t="s">
        <v>137</v>
      </c>
      <c r="AJ10" s="1259" t="s">
        <v>138</v>
      </c>
      <c r="AK10" s="1259" t="s">
        <v>139</v>
      </c>
      <c r="AL10" s="1259" t="s">
        <v>140</v>
      </c>
      <c r="AM10" s="1259" t="s">
        <v>141</v>
      </c>
      <c r="AN10" s="1259" t="s">
        <v>142</v>
      </c>
      <c r="AO10" s="1259" t="s">
        <v>143</v>
      </c>
      <c r="AP10" s="1259" t="s">
        <v>144</v>
      </c>
      <c r="AQ10" s="1259" t="s">
        <v>145</v>
      </c>
      <c r="AR10" s="104">
        <v>30</v>
      </c>
    </row>
    <row s="1624" customFormat="1" customHeight="1" ht="12" hidden="1">
      <c r="D11" s="1249" t="s">
        <v>108</v>
      </c>
      <c r="E11" s="1249" t="s">
        <v>109</v>
      </c>
      <c r="F11" s="1249"/>
      <c r="G11" s="1249" t="s">
        <v>89</v>
      </c>
      <c r="H11" s="2156" t="s">
        <v>98</v>
      </c>
      <c r="I11" s="2156"/>
      <c r="J11" s="1249" t="s">
        <v>91</v>
      </c>
      <c r="K11" s="1249" t="s">
        <v>92</v>
      </c>
      <c r="L11" s="2156" t="s">
        <v>110</v>
      </c>
      <c r="M11" s="2156"/>
      <c r="N11" s="1249" t="s">
        <v>146</v>
      </c>
      <c r="O11" s="1249" t="s">
        <v>147</v>
      </c>
      <c r="P11" s="2156" t="s">
        <v>148</v>
      </c>
      <c r="Q11" s="2156"/>
      <c r="R11" s="1249" t="s">
        <v>149</v>
      </c>
      <c r="S11" s="1249" t="s">
        <v>148</v>
      </c>
      <c r="T11" s="2156" t="s">
        <v>149</v>
      </c>
      <c r="U11" s="2156"/>
      <c r="V11" s="1249" t="s">
        <v>150</v>
      </c>
      <c r="W11" s="1249" t="s">
        <v>151</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152</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153</v>
      </c>
      <c r="AD13" s="1267" t="s">
        <v>154</v>
      </c>
      <c r="AE13" s="1267" t="s">
        <v>155</v>
      </c>
      <c r="AF13" s="1267" t="s">
        <v>156</v>
      </c>
      <c r="AG13" s="1267" t="s">
        <v>157</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158</v>
      </c>
      <c r="AD18" s="1267" t="s">
        <v>159</v>
      </c>
      <c r="AE18" s="1267" t="s">
        <v>160</v>
      </c>
      <c r="AF18" s="1267" t="s">
        <v>161</v>
      </c>
      <c r="AG18" s="1267" t="s">
        <v>162</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158</v>
      </c>
      <c r="AD23" s="1267" t="s">
        <v>159</v>
      </c>
      <c r="AE23" s="1267" t="s">
        <v>160</v>
      </c>
      <c r="AF23" s="1267" t="s">
        <v>161</v>
      </c>
      <c r="AG23" s="1267" t="s">
        <v>162</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165</v>
      </c>
      <c r="AD28" s="1267" t="s">
        <v>166</v>
      </c>
      <c r="AE28" s="1267" t="s">
        <v>167</v>
      </c>
      <c r="AF28" s="1267" t="s">
        <v>168</v>
      </c>
      <c r="AG28" s="1267" t="s">
        <v>169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171</v>
      </c>
      <c r="AD33" s="1267" t="s">
        <v>172</v>
      </c>
      <c r="AE33" s="1267" t="s">
        <v>173</v>
      </c>
      <c r="AF33" s="1267" t="s">
        <v>174</v>
      </c>
      <c r="AG33" s="1267" t="s">
        <v>175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177</v>
      </c>
      <c r="AD38" s="1267" t="s">
        <v>178</v>
      </c>
      <c r="AE38" s="1267" t="s">
        <v>179</v>
      </c>
      <c r="AF38" s="1267" t="s">
        <v>180</v>
      </c>
      <c r="AG38" s="1267" t="s">
        <v>181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183</v>
      </c>
      <c r="AD43" s="1267" t="s">
        <v>184</v>
      </c>
      <c r="AE43" s="1267" t="s">
        <v>185</v>
      </c>
      <c r="AF43" s="1267" t="s">
        <v>186</v>
      </c>
      <c r="AG43" s="1267" t="s">
        <v>187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189</v>
      </c>
      <c r="AD48" s="1267" t="s">
        <v>190</v>
      </c>
      <c r="AE48" s="1267" t="s">
        <v>191</v>
      </c>
      <c r="AF48" s="1267" t="s">
        <v>192</v>
      </c>
      <c r="AG48" s="1267" t="s">
        <v>193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195</v>
      </c>
      <c r="AD53" s="1267" t="s">
        <v>196</v>
      </c>
      <c r="AE53" s="1267" t="s">
        <v>197</v>
      </c>
      <c r="AF53" s="1267" t="s">
        <v>198</v>
      </c>
      <c r="AG53" s="1267" t="s">
        <v>199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201</v>
      </c>
      <c r="AD58" s="1267" t="s">
        <v>202</v>
      </c>
      <c r="AE58" s="1267" t="s">
        <v>203</v>
      </c>
      <c r="AF58" s="1267" t="s">
        <v>204</v>
      </c>
      <c r="AG58" s="1267" t="s">
        <v>205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207</v>
      </c>
      <c r="AD63" s="1267" t="s">
        <v>208</v>
      </c>
      <c r="AE63" s="1267" t="s">
        <v>209</v>
      </c>
      <c r="AF63" s="1267" t="s">
        <v>210</v>
      </c>
      <c r="AG63" s="1267" t="s">
        <v>211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221</v>
      </c>
      <c r="AD79" s="1267" t="s">
        <v>222</v>
      </c>
      <c r="AE79" s="1267" t="s">
        <v>223</v>
      </c>
      <c r="AF79" s="1267" t="s">
        <v>224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226</v>
      </c>
      <c r="AD84" s="1267" t="s">
        <v>227</v>
      </c>
      <c r="AE84" s="1267" t="s">
        <v>228</v>
      </c>
      <c r="AF84" s="1267" t="s">
        <v>229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231</v>
      </c>
      <c r="AD89" s="1267" t="s">
        <v>232</v>
      </c>
      <c r="AE89" s="1267" t="s">
        <v>233</v>
      </c>
      <c r="AF89" s="1267" t="s">
        <v>234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236</v>
      </c>
      <c r="AD94" s="1267" t="s">
        <v>237</v>
      </c>
      <c r="AE94" s="1267" t="s">
        <v>238</v>
      </c>
      <c r="AF94" s="1267" t="s">
        <v>239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241</v>
      </c>
      <c r="AD99" s="1267" t="s">
        <v>242</v>
      </c>
      <c r="AE99" s="1267" t="s">
        <v>243</v>
      </c>
      <c r="AF99" s="1267" t="s">
        <v>244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246</v>
      </c>
      <c r="AD105" s="1267" t="s">
        <v>247</v>
      </c>
      <c r="AE105" s="1267" t="s">
        <v>248</v>
      </c>
      <c r="AF105" s="1267" t="s">
        <v>249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251</v>
      </c>
      <c r="AD110" s="1267" t="s">
        <v>252</v>
      </c>
      <c r="AE110" s="1267" t="s">
        <v>253</v>
      </c>
      <c r="AF110" s="1267" t="s">
        <v>254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256</v>
      </c>
      <c r="AD115" s="1267" t="s">
        <v>257</v>
      </c>
      <c r="AE115" s="1267" t="s">
        <v>258</v>
      </c>
      <c r="AF115" s="1267" t="s">
        <v>259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260</v>
      </c>
      <c r="F121" s="2145" t="s">
        <v>65</v>
      </c>
      <c r="G121" s="2630" t="str">
        <f>INDEX(VD_NAME_LIST,MATCH("4189714",VD_ID_LIST,0))</f>
        <v>Водоотведение</v>
      </c>
      <c r="H121" s="2553"/>
      <c r="I121" s="2553">
        <v>1</v>
      </c>
      <c r="J121" s="2501" t="s">
        <v>260</v>
      </c>
      <c r="K121" s="2185" t="s">
        <v>65</v>
      </c>
      <c r="L121" s="2108"/>
      <c r="M121" s="2108" t="s">
        <v>108</v>
      </c>
      <c r="N121" s="2504" t="str">
        <f>IF(Z121="","",INDEX(TERRITORY_MR_LIST,MATCH(Z121,TERRITORY_LIST_ID,0)))</f>
        <v>Территория 1</v>
      </c>
      <c r="O121" s="2185" t="s">
        <v>65</v>
      </c>
      <c r="P121" s="2108"/>
      <c r="Q121" s="2108" t="s">
        <v>108</v>
      </c>
      <c r="R121" s="2571" t="s">
        <v>261</v>
      </c>
      <c r="S121" s="2406" t="s">
        <v>19</v>
      </c>
      <c r="T121" s="2406"/>
      <c r="U121" s="2406" t="s">
        <v>108</v>
      </c>
      <c r="V121" s="1434"/>
      <c r="W121" s="2501"/>
      <c r="Y121" s="1267"/>
      <c r="Z121" s="1267" t="s">
        <v>97</v>
      </c>
      <c r="AA121" s="1267"/>
      <c r="AB121" s="1267" t="s">
        <v>262</v>
      </c>
      <c r="AC121" s="1267" t="s">
        <v>263</v>
      </c>
      <c r="AD121" s="1267" t="s">
        <v>264</v>
      </c>
      <c r="AE121" s="1267" t="s">
        <v>265</v>
      </c>
      <c r="AF121" s="1267" t="s">
        <v>266</v>
      </c>
      <c r="AG121" s="1267"/>
      <c r="AH121" s="1267" t="str">
        <f>IF($E$121=0,"",$E$121)</f>
        <v>Тариф на водоотведение</v>
      </c>
      <c r="AI121" s="1267" t="str">
        <f>IF($G$121=0,"",$G$121)</f>
        <v>Водоотведение</v>
      </c>
      <c r="AJ121" s="1267" t="str">
        <f>IF($J$121=0,"",$J$121)</f>
        <v>Тариф на водоотведение</v>
      </c>
      <c r="AK121" s="1267" t="str">
        <f>IF($K$121="нет","без дифференциации",IF($N$121=0,"",$N$121))</f>
        <v>Территория 1</v>
      </c>
      <c r="AL121" s="1267" t="str">
        <f>IF($O$121="нет","без дифференциации",IF($R$121=0,"",$R$121))</f>
        <v>Водоотведение с.Горнозаводск</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0"/>
      <c r="H122" s="2553"/>
      <c r="I122" s="2553"/>
      <c r="J122" s="2501"/>
      <c r="K122" s="2186"/>
      <c r="L122" s="2108"/>
      <c r="M122" s="2108"/>
      <c r="N122" s="2504"/>
      <c r="O122" s="2186"/>
      <c r="P122" s="2108"/>
      <c r="Q122" s="2108"/>
      <c r="R122" s="2571"/>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0"/>
      <c r="H123" s="2503"/>
      <c r="I123" s="2503"/>
      <c r="J123" s="2533"/>
      <c r="K123" s="2186"/>
      <c r="L123" s="2503"/>
      <c r="M123" s="2503"/>
      <c r="N123" s="2505"/>
      <c r="O123" s="2112"/>
      <c r="P123" s="2631"/>
      <c r="Q123" s="2632"/>
      <c r="R123" s="2633" t="s">
        <v>267</v>
      </c>
      <c r="S123" s="2634"/>
      <c r="T123" s="2635"/>
      <c r="U123" s="2636"/>
      <c r="V123" s="2637"/>
      <c r="W123" s="263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0"/>
      <c r="H124" s="2503"/>
      <c r="I124" s="2503"/>
      <c r="J124" s="2533"/>
      <c r="K124" s="2112"/>
      <c r="L124" s="2639"/>
      <c r="M124" s="2640"/>
      <c r="N124" s="2641" t="s">
        <v>268</v>
      </c>
      <c r="O124" s="2642"/>
      <c r="P124" s="2643"/>
      <c r="Q124" s="2644"/>
      <c r="R124" s="2645"/>
      <c r="S124" s="2646"/>
      <c r="T124" s="2647"/>
      <c r="U124" s="2648"/>
      <c r="V124" s="2649"/>
      <c r="W124" s="2650"/>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51"/>
      <c r="H125" s="2652"/>
      <c r="I125" s="2653"/>
      <c r="J125" s="2654" t="s">
        <v>269</v>
      </c>
      <c r="K125" s="2655"/>
      <c r="L125" s="2656"/>
      <c r="M125" s="2657"/>
      <c r="N125" s="2658"/>
      <c r="O125" s="2659"/>
      <c r="P125" s="2660"/>
      <c r="Q125" s="2661"/>
      <c r="R125" s="2662"/>
      <c r="S125" s="2663"/>
      <c r="T125" s="2664"/>
      <c r="U125" s="2665"/>
      <c r="V125" s="2666"/>
      <c r="W125" s="2667"/>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271</v>
      </c>
      <c r="AD126" s="1267" t="s">
        <v>272</v>
      </c>
      <c r="AE126" s="1267" t="s">
        <v>273</v>
      </c>
      <c r="AF126" s="1267" t="s">
        <v>274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276</v>
      </c>
      <c r="AD131" s="1267" t="s">
        <v>277</v>
      </c>
      <c r="AE131" s="1267" t="s">
        <v>278</v>
      </c>
      <c r="AF131" s="1267" t="s">
        <v>279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3A038-E938-8FC5-35D8-98523491B8C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302</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301</v>
      </c>
      <c r="E12" s="2370"/>
      <c r="F12" s="2370"/>
      <c r="G12" s="887"/>
      <c r="H12" s="887"/>
      <c r="I12" s="887"/>
      <c r="J12" s="887"/>
      <c r="K12" s="2199"/>
      <c r="U12" s="675"/>
      <c r="V12" s="758">
        <v>15</v>
      </c>
    </row>
    <row customHeight="1" ht="35.699999999999996">
      <c r="C13" s="176"/>
      <c r="D13" s="805" t="s">
        <v>87</v>
      </c>
      <c r="E13" s="807" t="s">
        <v>303</v>
      </c>
      <c r="F13" s="807" t="s">
        <v>565</v>
      </c>
      <c r="G13" s="808" t="s">
        <v>304</v>
      </c>
      <c r="H13" s="807" t="s">
        <v>391</v>
      </c>
      <c r="I13" s="808" t="s">
        <v>304</v>
      </c>
      <c r="J13" s="807" t="s">
        <v>391</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1165</v>
      </c>
      <c r="F17" s="521" t="s">
        <v>307</v>
      </c>
      <c r="G17" s="678"/>
      <c r="H17" s="678"/>
      <c r="I17" s="678"/>
      <c r="J17" s="678"/>
      <c r="K17" s="289" t="s">
        <v>1166</v>
      </c>
      <c r="V17" s="505">
        <v>0</v>
      </c>
    </row>
    <row customHeight="1" ht="48.29999999999999">
      <c r="A18" s="505"/>
      <c r="C18" s="526"/>
      <c r="D18" s="521">
        <v>3</v>
      </c>
      <c r="E18" s="279" t="s">
        <v>814</v>
      </c>
      <c r="F18" s="521" t="s">
        <v>307</v>
      </c>
      <c r="G18" s="809" t="s">
        <v>307</v>
      </c>
      <c r="H18" s="810" t="s">
        <v>307</v>
      </c>
      <c r="I18" s="521" t="s">
        <v>307</v>
      </c>
      <c r="J18" s="578" t="s">
        <v>307</v>
      </c>
      <c r="K18" s="289" t="s">
        <v>1167</v>
      </c>
      <c r="V18" s="505">
        <v>46</v>
      </c>
    </row>
    <row customHeight="1" ht="35.699999999999996">
      <c r="A19" s="505"/>
      <c r="C19" s="526"/>
      <c r="D19" s="539" t="s">
        <v>325</v>
      </c>
      <c r="E19" s="559" t="s">
        <v>816</v>
      </c>
      <c r="F19" s="521" t="s">
        <v>817</v>
      </c>
      <c r="G19" s="817"/>
      <c r="H19" s="106"/>
      <c r="I19" s="817"/>
      <c r="J19" s="818"/>
      <c r="K19" s="679"/>
      <c r="V19" s="505">
        <v>34</v>
      </c>
    </row>
    <row customHeight="1" ht="35.699999999999996">
      <c r="A20" s="505"/>
      <c r="C20" s="526"/>
      <c r="D20" s="1890" t="s">
        <v>333</v>
      </c>
      <c r="E20" s="559" t="s">
        <v>818</v>
      </c>
      <c r="F20" s="521" t="s">
        <v>819</v>
      </c>
      <c r="G20" s="817"/>
      <c r="H20" s="106"/>
      <c r="I20" s="817"/>
      <c r="J20" s="106"/>
      <c r="K20" s="679"/>
      <c r="V20" s="505">
        <v>34</v>
      </c>
    </row>
    <row customHeight="1" ht="48.29999999999999">
      <c r="A21" s="505"/>
      <c r="C21" s="526"/>
      <c r="D21" s="1890" t="s">
        <v>335</v>
      </c>
      <c r="E21" s="559" t="s">
        <v>820</v>
      </c>
      <c r="F21" s="521" t="s">
        <v>570</v>
      </c>
      <c r="G21" s="680"/>
      <c r="H21" s="106"/>
      <c r="I21" s="680"/>
      <c r="J21" s="106"/>
      <c r="K21" s="679"/>
      <c r="V21" s="505">
        <v>46</v>
      </c>
    </row>
    <row customHeight="1" ht="67.5" hidden="1">
      <c r="A22" s="505"/>
      <c r="C22" s="526"/>
      <c r="D22" s="521">
        <v>5</v>
      </c>
      <c r="E22" s="279" t="s">
        <v>1168</v>
      </c>
      <c r="F22" s="521" t="s">
        <v>557</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FA08A8-F07E-F168-637C-B1421B2566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807</v>
      </c>
      <c r="BI1" s="1070"/>
      <c r="BJ1" s="1071" t="s">
        <v>1213</v>
      </c>
      <c r="BK1" s="1070"/>
      <c r="BL1" s="1072" t="s">
        <v>906</v>
      </c>
      <c r="BM1" s="1070"/>
      <c r="BN1" s="1073" t="s">
        <v>1214</v>
      </c>
      <c r="BS1" s="1427"/>
    </row>
    <row customHeight="1" ht="11.25">
      <c r="A2" s="1074" t="s">
        <v>1215</v>
      </c>
      <c r="B2" s="1075">
        <v>2000</v>
      </c>
      <c r="C2" s="1075">
        <v>2022</v>
      </c>
      <c r="D2" s="1075" t="s">
        <v>65</v>
      </c>
      <c r="E2" s="1076" t="s">
        <v>1216</v>
      </c>
      <c r="F2" s="1076" t="s">
        <v>1217</v>
      </c>
      <c r="G2" s="1076" t="s">
        <v>1218</v>
      </c>
      <c r="H2" s="1077" t="s">
        <v>54</v>
      </c>
      <c r="I2" s="1076" t="s">
        <v>108</v>
      </c>
      <c r="J2" s="1076" t="s">
        <v>1219</v>
      </c>
      <c r="K2" s="1078" t="s">
        <v>1220</v>
      </c>
      <c r="L2" s="1079"/>
      <c r="M2" s="1078">
        <v>1</v>
      </c>
      <c r="N2" s="1162" t="s">
        <v>1221</v>
      </c>
      <c r="O2" s="1077" t="s">
        <v>1222</v>
      </c>
      <c r="P2" s="1080" t="s">
        <v>37</v>
      </c>
      <c r="Q2" s="1081" t="s">
        <v>519</v>
      </c>
      <c r="R2" s="143" t="s">
        <v>1223</v>
      </c>
      <c r="S2" s="143" t="s">
        <v>1224</v>
      </c>
      <c r="T2" s="1082" t="s">
        <v>1225</v>
      </c>
      <c r="U2" s="1079" t="s">
        <v>1226</v>
      </c>
      <c r="V2" s="1083">
        <v>1</v>
      </c>
      <c r="W2" s="1084"/>
      <c r="X2" s="1084" t="s">
        <v>1227</v>
      </c>
      <c r="Y2" s="1075" t="s">
        <v>1228</v>
      </c>
      <c r="Z2" s="1085"/>
      <c r="AA2" s="1075" t="s">
        <v>1229</v>
      </c>
      <c r="AB2" s="1086" t="s">
        <v>1229</v>
      </c>
      <c r="AC2" s="1075" t="s">
        <v>1230</v>
      </c>
      <c r="AD2" s="1086" t="s">
        <v>1230</v>
      </c>
      <c r="AF2" s="1077" t="s">
        <v>1226</v>
      </c>
      <c r="AH2" s="1076" t="s">
        <v>1231</v>
      </c>
      <c r="AI2" s="1076" t="s">
        <v>1231</v>
      </c>
      <c r="AK2" s="1076" t="s">
        <v>1232</v>
      </c>
      <c r="AM2" s="1076" t="s">
        <v>1233</v>
      </c>
      <c r="AP2" s="1087" t="s">
        <v>1227</v>
      </c>
      <c r="AQ2" s="1088" t="s">
        <v>1227</v>
      </c>
      <c r="AS2" s="1075" t="s">
        <v>1234</v>
      </c>
      <c r="AU2" s="1120" t="s">
        <v>1235</v>
      </c>
      <c r="AW2" s="1120" t="s">
        <v>1236</v>
      </c>
      <c r="AX2" s="1120" t="s">
        <v>1236</v>
      </c>
      <c r="AZ2" s="1120" t="s">
        <v>1237</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1245</v>
      </c>
      <c r="I3" s="1076" t="s">
        <v>109</v>
      </c>
      <c r="J3" s="1076" t="s">
        <v>555</v>
      </c>
      <c r="K3" s="1078" t="s">
        <v>1150</v>
      </c>
      <c r="L3" s="1079">
        <f>_xlfn.IFERROR(MATCH(K3,OFFER_METHOD,0),0)</f>
        <v>52</v>
      </c>
      <c r="M3" s="1078">
        <v>2</v>
      </c>
      <c r="N3" s="1162" t="s">
        <v>1246</v>
      </c>
      <c r="O3" s="1077" t="s">
        <v>1247</v>
      </c>
      <c r="P3" s="1080" t="s">
        <v>1248</v>
      </c>
      <c r="Q3" s="1081" t="s">
        <v>1249</v>
      </c>
      <c r="R3" s="143" t="s">
        <v>1250</v>
      </c>
      <c r="S3" s="143" t="s">
        <v>1251</v>
      </c>
      <c r="T3" s="1082" t="s">
        <v>1252</v>
      </c>
      <c r="U3" s="1079" t="s">
        <v>1253</v>
      </c>
      <c r="V3" s="1083">
        <v>2</v>
      </c>
      <c r="W3" s="1084"/>
      <c r="X3" s="1084" t="s">
        <v>1254</v>
      </c>
      <c r="Y3" s="1075" t="s">
        <v>1228</v>
      </c>
      <c r="Z3" s="1085"/>
      <c r="AA3" s="1075" t="s">
        <v>1255</v>
      </c>
      <c r="AB3" s="1086" t="s">
        <v>1255</v>
      </c>
      <c r="AC3" s="1075" t="s">
        <v>1256</v>
      </c>
      <c r="AD3" s="1086" t="s">
        <v>1256</v>
      </c>
      <c r="AF3" s="1077" t="s">
        <v>1253</v>
      </c>
      <c r="AH3" s="1076" t="s">
        <v>1257</v>
      </c>
      <c r="AI3" s="1076" t="s">
        <v>1258</v>
      </c>
      <c r="AK3" s="1076" t="s">
        <v>1259</v>
      </c>
      <c r="AM3" s="1076" t="s">
        <v>1260</v>
      </c>
      <c r="AP3" s="1087" t="s">
        <v>1261</v>
      </c>
      <c r="AQ3" s="1088" t="s">
        <v>1261</v>
      </c>
      <c r="AS3" s="1075" t="s">
        <v>1262</v>
      </c>
      <c r="AU3" s="1120" t="s">
        <v>1263</v>
      </c>
      <c r="AW3" s="1120" t="s">
        <v>1264</v>
      </c>
      <c r="AX3" s="1120" t="s">
        <v>1264</v>
      </c>
      <c r="AZ3" s="1120" t="s">
        <v>1265</v>
      </c>
      <c r="BB3" s="1120" t="s">
        <v>1266</v>
      </c>
      <c r="BC3" s="1120" t="s">
        <v>1239</v>
      </c>
      <c r="BE3" s="1120">
        <v>2001</v>
      </c>
      <c r="BF3" s="1120" t="s">
        <v>1267</v>
      </c>
      <c r="BH3" s="1067" t="s">
        <v>1268</v>
      </c>
      <c r="BJ3" s="1067" t="s">
        <v>1269</v>
      </c>
      <c r="BL3" s="1067" t="s">
        <v>1270</v>
      </c>
      <c r="BN3" s="1067" t="s">
        <v>1271</v>
      </c>
      <c r="BR3" s="1067" t="s">
        <v>1272</v>
      </c>
      <c r="BS3" s="1428"/>
      <c r="BT3" s="1070"/>
      <c r="BU3" s="1067" t="s">
        <v>1273</v>
      </c>
      <c r="BV3" s="1070"/>
      <c r="BW3" s="1690"/>
      <c r="BX3" s="1692" t="s">
        <v>1274</v>
      </c>
      <c r="CA3" s="1067" t="s">
        <v>1275</v>
      </c>
    </row>
    <row customHeight="1" ht="11.25">
      <c r="A4" s="1074" t="s">
        <v>1276</v>
      </c>
      <c r="B4" s="1075">
        <v>2002</v>
      </c>
      <c r="C4" s="1075">
        <v>2024</v>
      </c>
      <c r="E4" s="1076" t="s">
        <v>1277</v>
      </c>
      <c r="F4" s="1076" t="s">
        <v>1278</v>
      </c>
      <c r="H4" s="1077" t="s">
        <v>1279</v>
      </c>
      <c r="I4" s="1076" t="s">
        <v>89</v>
      </c>
      <c r="J4" s="1076" t="s">
        <v>1280</v>
      </c>
      <c r="K4" s="1078" t="s">
        <v>1281</v>
      </c>
      <c r="L4" s="1079">
        <f>_xlfn.IFERROR(MATCH(K4,OFFER_METHOD,0),0)</f>
        <v>0</v>
      </c>
      <c r="M4" s="1078">
        <v>3</v>
      </c>
      <c r="N4" s="1162" t="s">
        <v>1282</v>
      </c>
      <c r="O4" s="1076" t="s">
        <v>1283</v>
      </c>
      <c r="Q4" s="1081" t="s">
        <v>1284</v>
      </c>
      <c r="R4" s="143" t="s">
        <v>1285</v>
      </c>
      <c r="S4" s="143" t="s">
        <v>1286</v>
      </c>
      <c r="T4" s="1082" t="s">
        <v>1287</v>
      </c>
      <c r="U4" s="1079" t="s">
        <v>1288</v>
      </c>
      <c r="V4" s="1083">
        <v>3</v>
      </c>
      <c r="W4" s="1084"/>
      <c r="X4" s="1084" t="s">
        <v>1289</v>
      </c>
      <c r="Y4" s="1075" t="s">
        <v>1228</v>
      </c>
      <c r="Z4" s="1091"/>
      <c r="AC4" s="1075" t="s">
        <v>1290</v>
      </c>
      <c r="AD4" s="1086" t="s">
        <v>1290</v>
      </c>
      <c r="AF4" s="1077" t="s">
        <v>1288</v>
      </c>
      <c r="AH4" s="1077" t="s">
        <v>1291</v>
      </c>
      <c r="AK4" s="1076" t="s">
        <v>1292</v>
      </c>
      <c r="AM4" s="1076" t="s">
        <v>1293</v>
      </c>
      <c r="AP4" s="1087" t="s">
        <v>1254</v>
      </c>
      <c r="AQ4" s="1088" t="s">
        <v>1254</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90</v>
      </c>
      <c r="K5" s="1078" t="s">
        <v>1314</v>
      </c>
      <c r="L5" s="1079">
        <f>_xlfn.IFERROR(MATCH(K5,OFFER_METHOD,0),0)</f>
        <v>0</v>
      </c>
      <c r="M5" s="1078">
        <v>4</v>
      </c>
      <c r="N5" s="1092" t="s">
        <v>1315</v>
      </c>
      <c r="O5" s="1076" t="s">
        <v>1316</v>
      </c>
      <c r="Q5" s="1081" t="s">
        <v>1317</v>
      </c>
      <c r="R5" s="143" t="s">
        <v>1318</v>
      </c>
      <c r="T5" s="1077" t="s">
        <v>1319</v>
      </c>
      <c r="U5" s="1079" t="s">
        <v>1320</v>
      </c>
      <c r="V5" s="1083">
        <v>4</v>
      </c>
      <c r="W5" s="1084"/>
      <c r="X5" s="1084" t="s">
        <v>164</v>
      </c>
      <c r="Y5" s="1075" t="s">
        <v>1321</v>
      </c>
      <c r="Z5" s="1091">
        <v>1</v>
      </c>
      <c r="AF5" s="1077" t="s">
        <v>1322</v>
      </c>
      <c r="AH5" s="1076" t="s">
        <v>1323</v>
      </c>
      <c r="AK5" s="1076" t="s">
        <v>1324</v>
      </c>
      <c r="AM5" s="1076" t="s">
        <v>1325</v>
      </c>
      <c r="AP5" s="1087" t="s">
        <v>164</v>
      </c>
      <c r="AQ5" s="1088" t="s">
        <v>164</v>
      </c>
      <c r="AU5" s="1120" t="s">
        <v>1326</v>
      </c>
      <c r="AW5" s="1120" t="s">
        <v>1327</v>
      </c>
      <c r="AX5" s="1120" t="s">
        <v>1327</v>
      </c>
      <c r="AZ5" s="1120" t="s">
        <v>1328</v>
      </c>
      <c r="BB5" s="1120" t="s">
        <v>1329</v>
      </c>
      <c r="BC5" s="1120" t="s">
        <v>1330</v>
      </c>
      <c r="BE5" s="1120">
        <v>2003</v>
      </c>
      <c r="BF5" s="1120" t="s">
        <v>1331</v>
      </c>
      <c r="BH5" s="1068" t="s">
        <v>1332</v>
      </c>
      <c r="BJ5" s="1068" t="s">
        <v>1332</v>
      </c>
      <c r="BL5" s="1068" t="s">
        <v>1332</v>
      </c>
      <c r="BN5" s="1068" t="s">
        <v>1333</v>
      </c>
      <c r="BQ5" s="1281">
        <v>4213775</v>
      </c>
      <c r="BR5" s="1068" t="s">
        <v>1227</v>
      </c>
      <c r="BS5" s="1429"/>
      <c r="BT5" s="1281">
        <v>64236871</v>
      </c>
      <c r="BU5" s="1068" t="s">
        <v>225</v>
      </c>
      <c r="BV5" s="1070"/>
      <c r="BW5" s="1695">
        <v>4213767</v>
      </c>
      <c r="BX5" s="1693" t="s">
        <v>1334</v>
      </c>
      <c r="BZ5" s="1281">
        <v>64237509</v>
      </c>
      <c r="CA5" s="1295" t="s">
        <v>1335</v>
      </c>
    </row>
    <row customHeight="1" ht="11.25">
      <c r="A6" s="1074" t="s">
        <v>1336</v>
      </c>
      <c r="B6" s="1075">
        <v>2004</v>
      </c>
      <c r="C6" s="1075">
        <v>2026</v>
      </c>
      <c r="E6" s="1076" t="s">
        <v>1337</v>
      </c>
      <c r="F6" s="1093"/>
      <c r="H6" s="1077" t="s">
        <v>1338</v>
      </c>
      <c r="I6" s="1076" t="s">
        <v>98</v>
      </c>
      <c r="J6" s="1067" t="s">
        <v>1339</v>
      </c>
      <c r="L6" s="1079">
        <f>SUM(kind_of_control_method_filter)</f>
        <v>52</v>
      </c>
      <c r="N6" s="1092" t="s">
        <v>1340</v>
      </c>
      <c r="O6" s="1076" t="s">
        <v>1341</v>
      </c>
      <c r="R6" s="143" t="s">
        <v>519</v>
      </c>
      <c r="T6" s="1077" t="s">
        <v>1342</v>
      </c>
      <c r="U6" s="1079" t="s">
        <v>1322</v>
      </c>
      <c r="V6" s="1083">
        <v>5</v>
      </c>
      <c r="W6" s="1084"/>
      <c r="X6" s="1075" t="s">
        <v>170</v>
      </c>
      <c r="Y6" s="1075" t="s">
        <v>1343</v>
      </c>
      <c r="Z6" s="1091"/>
      <c r="AA6" s="1094"/>
      <c r="AH6" s="1076" t="s">
        <v>1344</v>
      </c>
      <c r="AK6" s="1076" t="s">
        <v>1345</v>
      </c>
      <c r="AM6" s="1076" t="s">
        <v>1346</v>
      </c>
      <c r="AP6" s="1087" t="s">
        <v>170</v>
      </c>
      <c r="AQ6" s="1088" t="s">
        <v>170</v>
      </c>
      <c r="AU6" s="1120" t="s">
        <v>1347</v>
      </c>
      <c r="AW6" s="1120" t="s">
        <v>1348</v>
      </c>
      <c r="AX6" s="1120" t="s">
        <v>1348</v>
      </c>
      <c r="BB6" s="1120" t="s">
        <v>1349</v>
      </c>
      <c r="BC6" s="1120" t="s">
        <v>1330</v>
      </c>
      <c r="BE6" s="1120">
        <v>2004</v>
      </c>
      <c r="BF6" s="1120" t="s">
        <v>1350</v>
      </c>
      <c r="BH6" s="1068" t="s">
        <v>1351</v>
      </c>
      <c r="BJ6" s="1068" t="s">
        <v>1352</v>
      </c>
      <c r="BL6" s="1068" t="s">
        <v>1352</v>
      </c>
      <c r="BN6" s="1068" t="s">
        <v>1353</v>
      </c>
      <c r="BQ6" s="1281">
        <v>4213784</v>
      </c>
      <c r="BR6" s="1295" t="s">
        <v>1261</v>
      </c>
      <c r="BS6" s="1430"/>
      <c r="BT6" s="1281">
        <v>64236872</v>
      </c>
      <c r="BU6" s="1068" t="s">
        <v>230</v>
      </c>
      <c r="BV6" s="1070"/>
      <c r="BW6" s="1695">
        <v>4213768</v>
      </c>
      <c r="BX6" s="1693" t="s">
        <v>250</v>
      </c>
      <c r="BZ6" s="1281">
        <v>64237510</v>
      </c>
      <c r="CA6" s="1068" t="s">
        <v>1354</v>
      </c>
    </row>
    <row customHeight="1" ht="11.25">
      <c r="A7" s="1074" t="s">
        <v>1355</v>
      </c>
      <c r="B7" s="1075">
        <v>2005</v>
      </c>
      <c r="E7" s="1076" t="s">
        <v>1356</v>
      </c>
      <c r="F7" s="1093"/>
      <c r="H7" s="1077" t="s">
        <v>1357</v>
      </c>
      <c r="I7" s="1076" t="s">
        <v>91</v>
      </c>
      <c r="J7" s="1076" t="s">
        <v>1358</v>
      </c>
      <c r="N7" s="1096" t="s">
        <v>1359</v>
      </c>
      <c r="O7" s="1076" t="s">
        <v>1360</v>
      </c>
      <c r="U7" s="1079" t="s">
        <v>19</v>
      </c>
      <c r="V7" s="370" t="s">
        <v>91</v>
      </c>
      <c r="W7" s="1084"/>
      <c r="X7" s="1075" t="s">
        <v>176</v>
      </c>
      <c r="Y7" s="1075" t="s">
        <v>1321</v>
      </c>
      <c r="Z7" s="1091"/>
      <c r="AA7" s="1094"/>
      <c r="AH7" s="1076" t="s">
        <v>1361</v>
      </c>
      <c r="AK7" s="1076" t="s">
        <v>1362</v>
      </c>
      <c r="AM7" s="1076" t="s">
        <v>1363</v>
      </c>
      <c r="AP7" s="1087" t="s">
        <v>176</v>
      </c>
      <c r="AQ7" s="1088" t="s">
        <v>176</v>
      </c>
      <c r="AU7" s="1120" t="s">
        <v>1364</v>
      </c>
      <c r="AW7" s="1120" t="s">
        <v>1365</v>
      </c>
      <c r="AX7" s="1120" t="s">
        <v>1365</v>
      </c>
      <c r="AZ7" s="1067" t="s">
        <v>1366</v>
      </c>
      <c r="BB7" s="1120" t="s">
        <v>1367</v>
      </c>
      <c r="BC7" s="1120" t="s">
        <v>1330</v>
      </c>
      <c r="BE7" s="1120">
        <v>2005</v>
      </c>
      <c r="BF7" s="1120" t="s">
        <v>1368</v>
      </c>
      <c r="BH7" s="1068" t="s">
        <v>1369</v>
      </c>
      <c r="BJ7" s="1068" t="s">
        <v>1351</v>
      </c>
      <c r="BL7" s="1068" t="s">
        <v>1351</v>
      </c>
      <c r="BN7" s="1068" t="s">
        <v>1370</v>
      </c>
      <c r="BQ7" s="1281">
        <v>4213781</v>
      </c>
      <c r="BR7" s="1068" t="s">
        <v>1254</v>
      </c>
      <c r="BS7" s="1429"/>
      <c r="BT7" s="1281">
        <v>64236873</v>
      </c>
      <c r="BU7" s="1068" t="s">
        <v>235</v>
      </c>
      <c r="BV7" s="1070"/>
      <c r="BW7" s="1695">
        <v>4213769</v>
      </c>
      <c r="BX7" s="1693" t="s">
        <v>1371</v>
      </c>
      <c r="BZ7" s="1281">
        <v>64237511</v>
      </c>
      <c r="CA7" s="1068" t="s">
        <v>270</v>
      </c>
    </row>
    <row customHeight="1" ht="11.25">
      <c r="A8" s="1074" t="s">
        <v>1372</v>
      </c>
      <c r="B8" s="1075">
        <v>2006</v>
      </c>
      <c r="E8" s="1076" t="s">
        <v>1373</v>
      </c>
      <c r="F8" s="1093"/>
      <c r="H8" s="1077" t="s">
        <v>1374</v>
      </c>
      <c r="I8" s="1076" t="s">
        <v>92</v>
      </c>
      <c r="J8" s="1076" t="s">
        <v>1375</v>
      </c>
      <c r="N8" s="1163" t="s">
        <v>1376</v>
      </c>
      <c r="O8" s="1076" t="s">
        <v>1377</v>
      </c>
      <c r="V8" s="370" t="s">
        <v>92</v>
      </c>
      <c r="W8" s="1084"/>
      <c r="X8" s="1075" t="s">
        <v>182</v>
      </c>
      <c r="Y8" s="1075" t="s">
        <v>1321</v>
      </c>
      <c r="Z8" s="1091"/>
      <c r="AA8" s="1094"/>
      <c r="AK8" s="1076" t="s">
        <v>1378</v>
      </c>
      <c r="AP8" s="1087" t="s">
        <v>182</v>
      </c>
      <c r="AQ8" s="1088" t="s">
        <v>182</v>
      </c>
      <c r="AU8" s="1120" t="s">
        <v>1379</v>
      </c>
      <c r="AW8" s="1120" t="s">
        <v>1380</v>
      </c>
      <c r="AX8" s="1120" t="s">
        <v>1380</v>
      </c>
      <c r="AZ8" s="1120" t="s">
        <v>1381</v>
      </c>
      <c r="BB8" s="1120" t="s">
        <v>1382</v>
      </c>
      <c r="BC8" s="1120" t="s">
        <v>1330</v>
      </c>
      <c r="BE8" s="1120">
        <v>2006</v>
      </c>
      <c r="BF8" s="1120" t="s">
        <v>1383</v>
      </c>
      <c r="BH8" s="1068" t="s">
        <v>1384</v>
      </c>
      <c r="BJ8" s="1068" t="s">
        <v>1385</v>
      </c>
      <c r="BL8" s="1068" t="s">
        <v>1385</v>
      </c>
      <c r="BN8" s="1068" t="s">
        <v>1386</v>
      </c>
      <c r="BQ8" s="1281">
        <v>4213776</v>
      </c>
      <c r="BR8" s="1068" t="s">
        <v>164</v>
      </c>
      <c r="BS8" s="1429"/>
      <c r="BT8" s="1281">
        <v>64236874</v>
      </c>
      <c r="BU8" s="1295" t="s">
        <v>1387</v>
      </c>
      <c r="BV8" s="1070"/>
      <c r="BW8" s="1695">
        <v>4213770</v>
      </c>
      <c r="BX8" s="1696" t="s">
        <v>1388</v>
      </c>
      <c r="BZ8" s="1281">
        <v>64237512</v>
      </c>
      <c r="CA8" s="1068" t="s">
        <v>260</v>
      </c>
    </row>
    <row customHeight="1" ht="11.25">
      <c r="A9" s="1074" t="s">
        <v>1389</v>
      </c>
      <c r="B9" s="1075">
        <v>2007</v>
      </c>
      <c r="E9" s="1076" t="s">
        <v>1390</v>
      </c>
      <c r="F9" s="1093"/>
      <c r="G9" s="1067" t="s">
        <v>1391</v>
      </c>
      <c r="H9" s="1067" t="s">
        <v>1392</v>
      </c>
      <c r="I9" s="1076" t="s">
        <v>110</v>
      </c>
      <c r="O9" s="1076" t="s">
        <v>1393</v>
      </c>
      <c r="V9" s="370" t="s">
        <v>110</v>
      </c>
      <c r="W9" s="1084"/>
      <c r="X9" s="1075" t="s">
        <v>188</v>
      </c>
      <c r="Y9" s="1075" t="s">
        <v>1228</v>
      </c>
      <c r="Z9" s="1091">
        <v>1</v>
      </c>
      <c r="AA9" s="1094"/>
      <c r="AK9" s="1076" t="s">
        <v>1394</v>
      </c>
      <c r="AP9" s="1087" t="s">
        <v>1395</v>
      </c>
      <c r="AQ9" s="1088" t="s">
        <v>1395</v>
      </c>
      <c r="AW9" s="1120" t="s">
        <v>1396</v>
      </c>
      <c r="AX9" s="1120" t="s">
        <v>1396</v>
      </c>
      <c r="AZ9" s="1120" t="s">
        <v>1397</v>
      </c>
      <c r="BB9" s="1120" t="s">
        <v>1398</v>
      </c>
      <c r="BC9" s="1120" t="s">
        <v>1330</v>
      </c>
      <c r="BE9" s="1120">
        <v>2007</v>
      </c>
      <c r="BF9" s="1120" t="s">
        <v>1399</v>
      </c>
      <c r="BH9" s="1068" t="s">
        <v>1400</v>
      </c>
      <c r="BJ9" s="1068" t="s">
        <v>1401</v>
      </c>
      <c r="BL9" s="1068" t="s">
        <v>1401</v>
      </c>
      <c r="BN9" s="1068" t="s">
        <v>1402</v>
      </c>
      <c r="BQ9" s="1281">
        <v>4213777</v>
      </c>
      <c r="BR9" s="1068" t="s">
        <v>170</v>
      </c>
      <c r="BS9" s="1429"/>
      <c r="BT9" s="1281">
        <v>64236875</v>
      </c>
      <c r="BU9" s="1068" t="s">
        <v>240</v>
      </c>
      <c r="BV9" s="1070"/>
      <c r="BW9" s="1690"/>
      <c r="BX9" s="1690"/>
    </row>
    <row customHeight="1" ht="11.25">
      <c r="A10" s="1074" t="s">
        <v>1403</v>
      </c>
      <c r="B10" s="1075">
        <v>2008</v>
      </c>
      <c r="E10" s="1076" t="s">
        <v>1404</v>
      </c>
      <c r="F10" s="1093"/>
      <c r="G10" s="1076" t="s">
        <v>1405</v>
      </c>
      <c r="H10" s="1076" t="s">
        <v>1406</v>
      </c>
      <c r="I10" s="1076" t="s">
        <v>146</v>
      </c>
      <c r="J10" s="1067" t="s">
        <v>1407</v>
      </c>
      <c r="K10" s="1067" t="s">
        <v>1408</v>
      </c>
      <c r="O10" s="1076" t="s">
        <v>1409</v>
      </c>
      <c r="V10" s="371" t="s">
        <v>146</v>
      </c>
      <c r="W10" s="1097"/>
      <c r="X10" s="1097" t="s">
        <v>1410</v>
      </c>
      <c r="Y10" s="1098" t="s">
        <v>1411</v>
      </c>
      <c r="Z10" s="1091"/>
      <c r="AP10" s="1087" t="s">
        <v>1410</v>
      </c>
      <c r="AQ10" s="1088" t="s">
        <v>1410</v>
      </c>
      <c r="AW10" s="1120" t="s">
        <v>1412</v>
      </c>
      <c r="AX10" s="1120" t="s">
        <v>1412</v>
      </c>
      <c r="AZ10" s="1120" t="s">
        <v>1413</v>
      </c>
      <c r="BB10" s="1120" t="s">
        <v>1414</v>
      </c>
      <c r="BC10" s="1120" t="s">
        <v>1330</v>
      </c>
      <c r="BE10" s="1120">
        <v>2008</v>
      </c>
      <c r="BF10" s="1120" t="s">
        <v>1415</v>
      </c>
      <c r="BH10" s="1068" t="s">
        <v>1416</v>
      </c>
      <c r="BJ10" s="1068" t="s">
        <v>1417</v>
      </c>
      <c r="BL10" s="1068" t="s">
        <v>1417</v>
      </c>
      <c r="BN10" s="1068" t="s">
        <v>1418</v>
      </c>
      <c r="BQ10" s="1281">
        <v>4213778</v>
      </c>
      <c r="BR10" s="1068" t="s">
        <v>176</v>
      </c>
      <c r="BS10" s="1429"/>
      <c r="BT10" s="1281">
        <v>64236876</v>
      </c>
      <c r="BU10" s="1068" t="s">
        <v>220</v>
      </c>
      <c r="BV10" s="1070"/>
      <c r="BW10" s="1690"/>
      <c r="BX10" s="1690"/>
    </row>
    <row customHeight="1" ht="11.25">
      <c r="A11" s="1074" t="s">
        <v>1419</v>
      </c>
      <c r="B11" s="1075">
        <v>2009</v>
      </c>
      <c r="E11" s="1076" t="s">
        <v>1420</v>
      </c>
      <c r="F11" s="1093"/>
      <c r="G11" s="1076" t="s">
        <v>1421</v>
      </c>
      <c r="H11" s="1076" t="s">
        <v>1422</v>
      </c>
      <c r="I11" s="1076" t="s">
        <v>147</v>
      </c>
      <c r="J11" s="1077" t="s">
        <v>1423</v>
      </c>
      <c r="K11" s="1099" t="s">
        <v>1424</v>
      </c>
      <c r="O11" s="1077" t="s">
        <v>1425</v>
      </c>
      <c r="V11" s="370" t="s">
        <v>147</v>
      </c>
      <c r="W11" s="275"/>
      <c r="X11" s="1084" t="s">
        <v>1395</v>
      </c>
      <c r="Y11" s="1075" t="s">
        <v>1426</v>
      </c>
      <c r="Z11" s="1091"/>
      <c r="AP11" s="1087" t="s">
        <v>188</v>
      </c>
      <c r="AQ11" s="1089" t="s">
        <v>188</v>
      </c>
      <c r="AW11" s="1120" t="s">
        <v>1427</v>
      </c>
      <c r="AX11" s="1120" t="s">
        <v>1427</v>
      </c>
      <c r="AZ11" s="1120" t="s">
        <v>1428</v>
      </c>
      <c r="BB11" s="1120" t="s">
        <v>1429</v>
      </c>
      <c r="BC11" s="1120" t="s">
        <v>1330</v>
      </c>
      <c r="BE11" s="1120">
        <v>2009</v>
      </c>
      <c r="BF11" s="1120" t="s">
        <v>1430</v>
      </c>
      <c r="BH11" s="1068" t="s">
        <v>1431</v>
      </c>
      <c r="BJ11" s="1068" t="s">
        <v>1400</v>
      </c>
      <c r="BL11" s="1068" t="s">
        <v>1400</v>
      </c>
      <c r="BN11" s="1068" t="s">
        <v>1432</v>
      </c>
      <c r="BQ11" s="1281">
        <v>4213780</v>
      </c>
      <c r="BR11" s="1068" t="s">
        <v>182</v>
      </c>
      <c r="BS11" s="1429"/>
      <c r="BW11" s="1690"/>
      <c r="BX11" s="1690"/>
    </row>
    <row customHeight="1" ht="11.25">
      <c r="A12" s="1074" t="s">
        <v>1433</v>
      </c>
      <c r="B12" s="1075">
        <v>2010</v>
      </c>
      <c r="E12" s="1076" t="s">
        <v>1434</v>
      </c>
      <c r="F12" s="1093"/>
      <c r="G12" s="1076" t="s">
        <v>1422</v>
      </c>
      <c r="I12" s="1076" t="s">
        <v>148</v>
      </c>
      <c r="J12" s="1077" t="s">
        <v>1435</v>
      </c>
      <c r="K12" s="1099" t="s">
        <v>1436</v>
      </c>
      <c r="O12" s="1077" t="s">
        <v>519</v>
      </c>
      <c r="V12" s="370" t="s">
        <v>148</v>
      </c>
      <c r="W12" s="1089"/>
      <c r="X12" s="1084" t="s">
        <v>1437</v>
      </c>
      <c r="Y12" s="1075" t="s">
        <v>1228</v>
      </c>
      <c r="AP12" s="1087"/>
      <c r="AW12" s="1120" t="s">
        <v>147</v>
      </c>
      <c r="AX12" s="1120" t="s">
        <v>147</v>
      </c>
      <c r="AZ12" s="1120" t="s">
        <v>1438</v>
      </c>
      <c r="BB12" s="1120" t="s">
        <v>1439</v>
      </c>
      <c r="BC12" s="1120" t="s">
        <v>1330</v>
      </c>
      <c r="BE12" s="1120">
        <v>2010</v>
      </c>
      <c r="BF12" s="1120" t="s">
        <v>1440</v>
      </c>
      <c r="BH12" s="1068" t="s">
        <v>1441</v>
      </c>
      <c r="BJ12" s="1068" t="s">
        <v>1442</v>
      </c>
      <c r="BL12" s="1068" t="s">
        <v>1442</v>
      </c>
      <c r="BN12" s="1068" t="s">
        <v>1443</v>
      </c>
      <c r="BQ12" s="1281">
        <v>4213779</v>
      </c>
      <c r="BR12" s="1068" t="s">
        <v>1395</v>
      </c>
      <c r="BS12" s="1429"/>
      <c r="BT12" s="1070"/>
      <c r="BU12" s="1070"/>
      <c r="BV12" s="1070"/>
      <c r="BW12" s="1690"/>
      <c r="BX12" s="1690"/>
    </row>
    <row customHeight="1" ht="11.25">
      <c r="A13" s="1074" t="s">
        <v>1444</v>
      </c>
      <c r="B13" s="1075">
        <v>2011</v>
      </c>
      <c r="E13" s="1076" t="s">
        <v>1445</v>
      </c>
      <c r="F13" s="1093"/>
      <c r="I13" s="1076" t="s">
        <v>149</v>
      </c>
      <c r="K13" s="1099" t="s">
        <v>1394</v>
      </c>
      <c r="V13" s="370" t="s">
        <v>149</v>
      </c>
      <c r="W13" s="1089"/>
      <c r="X13" s="1089"/>
      <c r="Y13" s="1089"/>
      <c r="AW13" s="1120" t="s">
        <v>148</v>
      </c>
      <c r="AX13" s="1120" t="s">
        <v>148</v>
      </c>
      <c r="BB13" s="1120" t="s">
        <v>1446</v>
      </c>
      <c r="BC13" s="1120" t="s">
        <v>1447</v>
      </c>
      <c r="BE13" s="1120">
        <v>2011</v>
      </c>
      <c r="BF13" s="1120" t="s">
        <v>1448</v>
      </c>
      <c r="BH13" s="1068" t="s">
        <v>1449</v>
      </c>
      <c r="BJ13" s="1068" t="s">
        <v>1431</v>
      </c>
      <c r="BL13" s="1068" t="s">
        <v>1431</v>
      </c>
      <c r="BN13" s="1068" t="s">
        <v>1450</v>
      </c>
      <c r="BQ13" s="1281">
        <v>4213783</v>
      </c>
      <c r="BR13" s="1068" t="s">
        <v>1410</v>
      </c>
      <c r="BS13" s="1429"/>
      <c r="BT13" s="1070"/>
      <c r="BU13" s="1070"/>
      <c r="BV13" s="1070"/>
      <c r="BW13" s="1694"/>
      <c r="BX13" s="1690"/>
    </row>
    <row customHeight="1" ht="11.25">
      <c r="A14" s="1074" t="s">
        <v>1451</v>
      </c>
      <c r="B14" s="1075">
        <v>2012</v>
      </c>
      <c r="I14" s="1076" t="s">
        <v>150</v>
      </c>
      <c r="J14" s="1067" t="s">
        <v>1452</v>
      </c>
      <c r="N14" s="1067" t="s">
        <v>1453</v>
      </c>
      <c r="V14" s="1083">
        <v>13</v>
      </c>
      <c r="W14" s="1084"/>
      <c r="X14" s="1084" t="s">
        <v>1261</v>
      </c>
      <c r="Y14" s="1075" t="s">
        <v>1228</v>
      </c>
      <c r="AW14" s="1120" t="s">
        <v>149</v>
      </c>
      <c r="AX14" s="1120" t="s">
        <v>149</v>
      </c>
      <c r="AZ14" s="1067" t="s">
        <v>1454</v>
      </c>
      <c r="BB14" s="1120" t="s">
        <v>1455</v>
      </c>
      <c r="BC14" s="1120" t="s">
        <v>1447</v>
      </c>
      <c r="BE14" s="1120">
        <v>2012</v>
      </c>
      <c r="BH14" s="1068" t="s">
        <v>1370</v>
      </c>
      <c r="BJ14" s="1217" t="s">
        <v>1456</v>
      </c>
      <c r="BL14" s="1217" t="s">
        <v>1456</v>
      </c>
      <c r="BN14" s="1068" t="s">
        <v>1457</v>
      </c>
      <c r="BQ14" s="1281">
        <v>4213782</v>
      </c>
      <c r="BR14" s="1068" t="s">
        <v>188</v>
      </c>
      <c r="BS14" s="1429"/>
      <c r="BT14" s="1070"/>
      <c r="BU14" s="1070"/>
      <c r="BV14" s="1070"/>
      <c r="BW14" s="1694"/>
      <c r="BX14" s="1690"/>
    </row>
    <row customHeight="1" ht="19.5">
      <c r="A15" s="1074" t="s">
        <v>1458</v>
      </c>
      <c r="B15" s="1075">
        <v>2013</v>
      </c>
      <c r="E15" s="1698" t="s">
        <v>1459</v>
      </c>
      <c r="G15" s="1067" t="s">
        <v>1460</v>
      </c>
      <c r="H15" s="1067" t="s">
        <v>1461</v>
      </c>
      <c r="I15" s="1078" t="s">
        <v>151</v>
      </c>
      <c r="J15" s="1089" t="s">
        <v>582</v>
      </c>
      <c r="N15" s="1158" t="s">
        <v>1462</v>
      </c>
      <c r="X15" s="1087"/>
      <c r="AW15" s="1120" t="s">
        <v>150</v>
      </c>
      <c r="AX15" s="1120" t="s">
        <v>150</v>
      </c>
      <c r="AZ15" s="1120" t="s">
        <v>1381</v>
      </c>
      <c r="BB15" s="1120" t="s">
        <v>1463</v>
      </c>
      <c r="BC15" s="1120" t="s">
        <v>1447</v>
      </c>
      <c r="BE15" s="1120">
        <v>2013</v>
      </c>
      <c r="BH15" s="1068" t="s">
        <v>1386</v>
      </c>
      <c r="BJ15" s="1217" t="s">
        <v>1464</v>
      </c>
      <c r="BL15" s="1217" t="s">
        <v>1464</v>
      </c>
      <c r="BN15" s="1068" t="s">
        <v>1465</v>
      </c>
      <c r="BR15" s="1070"/>
      <c r="BS15" s="1431"/>
      <c r="BT15" s="1070"/>
      <c r="BU15" s="1070"/>
      <c r="BV15" s="1070"/>
      <c r="BW15" s="1694"/>
      <c r="BX15" s="1690"/>
    </row>
    <row customHeight="1" ht="21">
      <c r="A16" s="1870" t="s">
        <v>1466</v>
      </c>
      <c r="B16" s="1075">
        <v>2014</v>
      </c>
      <c r="E16" s="1699" t="s">
        <v>1467</v>
      </c>
      <c r="G16" s="1076" t="s">
        <v>1468</v>
      </c>
      <c r="H16" s="1076" t="s">
        <v>1469</v>
      </c>
      <c r="I16" s="1078" t="s">
        <v>1470</v>
      </c>
      <c r="J16" s="1089" t="s">
        <v>555</v>
      </c>
      <c r="N16" s="1158" t="s">
        <v>1471</v>
      </c>
      <c r="AW16" s="1120" t="s">
        <v>151</v>
      </c>
      <c r="AX16" s="1120" t="s">
        <v>151</v>
      </c>
      <c r="AZ16" s="1120" t="s">
        <v>1397</v>
      </c>
      <c r="BB16" s="1120" t="s">
        <v>1472</v>
      </c>
      <c r="BC16" s="1120" t="s">
        <v>1447</v>
      </c>
      <c r="BE16" s="1120">
        <v>2014</v>
      </c>
      <c r="BH16" s="1068" t="s">
        <v>1402</v>
      </c>
      <c r="BJ16" s="1217" t="s">
        <v>1473</v>
      </c>
      <c r="BL16" s="1217" t="s">
        <v>1473</v>
      </c>
      <c r="BN16" s="1068" t="s">
        <v>1474</v>
      </c>
      <c r="BR16" s="1070"/>
      <c r="BS16" s="1431"/>
      <c r="BT16" s="1070"/>
      <c r="BU16" s="1070"/>
      <c r="BV16" s="1070"/>
      <c r="BW16" s="1694"/>
      <c r="BX16" s="1690"/>
    </row>
    <row customHeight="1" ht="21">
      <c r="A17" s="1074" t="s">
        <v>1475</v>
      </c>
      <c r="B17" s="1075">
        <v>2015</v>
      </c>
      <c r="G17" s="1076" t="s">
        <v>1422</v>
      </c>
      <c r="H17" s="1076" t="s">
        <v>1422</v>
      </c>
      <c r="I17" s="1076" t="s">
        <v>1476</v>
      </c>
      <c r="N17" s="1158" t="s">
        <v>1477</v>
      </c>
      <c r="X17" s="1087"/>
      <c r="AW17" s="1120" t="s">
        <v>1470</v>
      </c>
      <c r="AX17" s="1120" t="s">
        <v>1470</v>
      </c>
      <c r="AZ17" s="1120" t="s">
        <v>1478</v>
      </c>
      <c r="BB17" s="1120" t="s">
        <v>1479</v>
      </c>
      <c r="BC17" s="1120" t="s">
        <v>1330</v>
      </c>
      <c r="BE17" s="1120">
        <v>2015</v>
      </c>
      <c r="BH17" s="1068" t="s">
        <v>1418</v>
      </c>
      <c r="BJ17" s="1217" t="s">
        <v>1480</v>
      </c>
      <c r="BL17" s="1217" t="s">
        <v>1480</v>
      </c>
      <c r="BN17" s="1068" t="s">
        <v>1481</v>
      </c>
      <c r="BR17" s="1067" t="s">
        <v>1272</v>
      </c>
      <c r="BS17" s="1428"/>
      <c r="BU17" s="1067" t="s">
        <v>1482</v>
      </c>
      <c r="BV17" s="1070"/>
      <c r="BW17" s="1690"/>
      <c r="BX17" s="1692" t="s">
        <v>1483</v>
      </c>
      <c r="CA17" s="1067" t="s">
        <v>1484</v>
      </c>
      <c r="CD17" s="1067" t="s">
        <v>1485</v>
      </c>
    </row>
    <row customHeight="1" ht="21">
      <c r="A18" s="1074" t="s">
        <v>1486</v>
      </c>
      <c r="B18" s="1075">
        <v>2016</v>
      </c>
      <c r="E18" s="2005" t="s">
        <v>1487</v>
      </c>
      <c r="I18" s="1076" t="s">
        <v>1488</v>
      </c>
      <c r="N18" s="1158" t="s">
        <v>1489</v>
      </c>
      <c r="X18" s="1087"/>
      <c r="AW18" s="1120" t="s">
        <v>1476</v>
      </c>
      <c r="AX18" s="1120" t="s">
        <v>1476</v>
      </c>
      <c r="BB18" s="1120" t="s">
        <v>1490</v>
      </c>
      <c r="BC18" s="1120" t="s">
        <v>1330</v>
      </c>
      <c r="BE18" s="1120">
        <v>2016</v>
      </c>
      <c r="BH18" s="1068" t="s">
        <v>1432</v>
      </c>
      <c r="BJ18" s="1217" t="s">
        <v>1491</v>
      </c>
      <c r="BL18" s="1217" t="s">
        <v>1491</v>
      </c>
      <c r="BN18" s="1068" t="s">
        <v>1492</v>
      </c>
      <c r="BQ18" s="1432" t="s">
        <v>1302</v>
      </c>
      <c r="BR18" s="1159" t="s">
        <v>1303</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163</v>
      </c>
      <c r="I19" s="1076" t="s">
        <v>1502</v>
      </c>
      <c r="N19" s="1158" t="s">
        <v>1503</v>
      </c>
      <c r="X19" s="1087"/>
      <c r="AW19" s="1120" t="s">
        <v>1488</v>
      </c>
      <c r="AX19" s="1120" t="s">
        <v>1488</v>
      </c>
      <c r="AZ19" s="1067" t="s">
        <v>1504</v>
      </c>
      <c r="BB19" s="1120" t="s">
        <v>1505</v>
      </c>
      <c r="BC19" s="1120" t="s">
        <v>1330</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1261</v>
      </c>
      <c r="I20" s="1076" t="s">
        <v>1514</v>
      </c>
      <c r="N20" s="1158" t="s">
        <v>1515</v>
      </c>
      <c r="AW20" s="1120" t="s">
        <v>1502</v>
      </c>
      <c r="AX20" s="1120" t="s">
        <v>1502</v>
      </c>
      <c r="AZ20" s="1120" t="s">
        <v>1516</v>
      </c>
      <c r="BB20" s="1120" t="s">
        <v>1517</v>
      </c>
      <c r="BC20" s="1120" t="s">
        <v>1447</v>
      </c>
      <c r="BE20" s="1120">
        <v>2018</v>
      </c>
      <c r="BH20" s="1068" t="s">
        <v>1443</v>
      </c>
      <c r="BJ20" s="1068" t="s">
        <v>1370</v>
      </c>
      <c r="BL20" s="1068" t="s">
        <v>1370</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1330</v>
      </c>
      <c r="BE21" s="1120">
        <v>2019</v>
      </c>
      <c r="BH21" s="1068" t="s">
        <v>1450</v>
      </c>
      <c r="BJ21" s="1068" t="s">
        <v>1386</v>
      </c>
      <c r="BL21" s="1068" t="s">
        <v>1386</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1330</v>
      </c>
      <c r="BE22" s="1120">
        <v>2020</v>
      </c>
      <c r="BH22" s="1068" t="s">
        <v>1457</v>
      </c>
      <c r="BJ22" s="1068" t="s">
        <v>1402</v>
      </c>
      <c r="BL22" s="1068" t="s">
        <v>1402</v>
      </c>
      <c r="BQ22" s="1281">
        <v>4190067</v>
      </c>
      <c r="BR22" s="1068" t="s">
        <v>1536</v>
      </c>
      <c r="BS22" s="1429"/>
      <c r="BT22" s="1281">
        <v>4189674</v>
      </c>
      <c r="BU22" s="1068" t="s">
        <v>1537</v>
      </c>
      <c r="BV22" s="1070"/>
      <c r="BW22" s="1070"/>
      <c r="CC22" s="1281">
        <v>4189711</v>
      </c>
      <c r="CD22" s="1068" t="s">
        <v>294</v>
      </c>
    </row>
    <row customHeight="1" ht="21">
      <c r="A23" s="1074" t="s">
        <v>1538</v>
      </c>
      <c r="B23" s="1075">
        <v>2021</v>
      </c>
      <c r="AW23" s="1120" t="s">
        <v>1539</v>
      </c>
      <c r="AX23" s="1120" t="s">
        <v>1539</v>
      </c>
      <c r="AZ23" s="1120" t="s">
        <v>1540</v>
      </c>
      <c r="BB23" s="1120" t="s">
        <v>1541</v>
      </c>
      <c r="BC23" s="1120" t="s">
        <v>1239</v>
      </c>
      <c r="BE23" s="1120">
        <v>2021</v>
      </c>
      <c r="BH23" s="1068" t="s">
        <v>1465</v>
      </c>
      <c r="BJ23" s="1068" t="s">
        <v>1418</v>
      </c>
      <c r="BL23" s="1068" t="s">
        <v>1418</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1474</v>
      </c>
      <c r="BJ24" s="1068" t="s">
        <v>1432</v>
      </c>
      <c r="BL24" s="1068" t="s">
        <v>1432</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1481</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1425</v>
      </c>
      <c r="BB26" s="1120" t="s">
        <v>1562</v>
      </c>
      <c r="BC26" s="1120" t="s">
        <v>1549</v>
      </c>
      <c r="BE26" s="1120">
        <v>2024</v>
      </c>
      <c r="BH26" s="1068" t="s">
        <v>1492</v>
      </c>
      <c r="BJ26" s="1068" t="s">
        <v>1443</v>
      </c>
      <c r="BL26" s="1068" t="s">
        <v>1443</v>
      </c>
      <c r="BQ26" s="1281">
        <v>4190071</v>
      </c>
      <c r="BR26" s="1068" t="s">
        <v>1563</v>
      </c>
      <c r="BS26" s="1429"/>
      <c r="BV26" s="1070"/>
      <c r="BW26" s="1070"/>
    </row>
    <row customHeight="1" ht="11.25">
      <c r="A27" s="1074" t="s">
        <v>1564</v>
      </c>
      <c r="B27" s="1075">
        <v>2025</v>
      </c>
      <c r="J27" s="176" t="s">
        <v>688</v>
      </c>
      <c r="AX27" s="1120" t="s">
        <v>1565</v>
      </c>
      <c r="BB27" s="1120" t="s">
        <v>1566</v>
      </c>
      <c r="BC27" s="1120" t="s">
        <v>1549</v>
      </c>
      <c r="BE27" s="1120">
        <v>2025</v>
      </c>
      <c r="BH27" s="1070" t="s">
        <v>28</v>
      </c>
      <c r="BJ27" s="1068" t="s">
        <v>1450</v>
      </c>
      <c r="BL27" s="1068" t="s">
        <v>1450</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1457</v>
      </c>
      <c r="BL28" s="1068" t="s">
        <v>1457</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01.01.2027</v>
      </c>
      <c r="F29" s="1105" t="str">
        <f>IF(TEMPLATE_GROUP="","",INDEX(EndDateList,MATCH(TEMPLATE_GROUP,CodeTemplateList,0),1))</f>
        <v>31.12.2027</v>
      </c>
      <c r="H29" s="1106" t="s">
        <v>1577</v>
      </c>
      <c r="AX29" s="1120" t="s">
        <v>1578</v>
      </c>
      <c r="AZ29" s="1120" t="s">
        <v>1223</v>
      </c>
      <c r="BB29" s="1120" t="s">
        <v>1425</v>
      </c>
      <c r="BC29" s="1091"/>
      <c r="BE29" s="1120">
        <v>2027</v>
      </c>
      <c r="BJ29" s="1068" t="s">
        <v>1465</v>
      </c>
      <c r="BL29" s="1068" t="s">
        <v>1465</v>
      </c>
    </row>
    <row customHeight="1" ht="11.25">
      <c r="A30" s="1074" t="s">
        <v>1579</v>
      </c>
      <c r="D30" s="1107"/>
      <c r="E30" s="1108"/>
      <c r="F30" s="1108"/>
      <c r="AX30" s="1120" t="s">
        <v>1580</v>
      </c>
      <c r="AZ30" s="1120" t="s">
        <v>1250</v>
      </c>
      <c r="BE30" s="1120">
        <v>2028</v>
      </c>
      <c r="BJ30" s="1068" t="s">
        <v>1581</v>
      </c>
      <c r="BL30" s="1068" t="s">
        <v>1581</v>
      </c>
    </row>
    <row customHeight="1" ht="12.75">
      <c r="A31" s="1074" t="s">
        <v>1582</v>
      </c>
      <c r="D31" s="1101"/>
      <c r="E31" s="1102"/>
      <c r="F31" s="1102"/>
      <c r="H31" s="1109"/>
      <c r="AX31" s="1120" t="s">
        <v>1583</v>
      </c>
      <c r="AZ31" s="1120" t="s">
        <v>1584</v>
      </c>
      <c r="BE31" s="1120">
        <v>2029</v>
      </c>
      <c r="BJ31" s="1068" t="s">
        <v>1585</v>
      </c>
      <c r="BL31" s="1068" t="s">
        <v>1585</v>
      </c>
    </row>
    <row customHeight="1" ht="11.25">
      <c r="A32" s="1074" t="s">
        <v>1586</v>
      </c>
      <c r="D32" s="1104" t="s">
        <v>1587</v>
      </c>
      <c r="E32" s="1105" t="str">
        <f>IF(TEMPLATE_GROUP="","",INDEX(StartDateList,MATCH(TEMPLATE_GROUP,CodeTemplateList,0),1))</f>
        <v>01.01.2027</v>
      </c>
      <c r="F32" s="1105" t="str">
        <f>IF(TEMPLATE_GROUP="","",INDEX(EndDateList,MATCH(TEMPLATE_GROUP,CodeTemplateList,0),1))</f>
        <v>31.12.2027</v>
      </c>
      <c r="H32" s="1110" t="s">
        <v>1588</v>
      </c>
      <c r="O32" s="1074" t="s">
        <v>1222</v>
      </c>
      <c r="AX32" s="1120" t="s">
        <v>1589</v>
      </c>
      <c r="AZ32" s="1120" t="s">
        <v>1318</v>
      </c>
      <c r="BE32" s="1120">
        <v>2030</v>
      </c>
      <c r="BJ32" s="1068" t="s">
        <v>1474</v>
      </c>
      <c r="BL32" s="1068" t="s">
        <v>1474</v>
      </c>
    </row>
    <row customHeight="1" ht="11.25">
      <c r="A33" s="1074" t="s">
        <v>1590</v>
      </c>
      <c r="O33" s="1074" t="s">
        <v>1247</v>
      </c>
      <c r="AX33" s="1120" t="s">
        <v>1591</v>
      </c>
      <c r="AZ33" s="1120" t="s">
        <v>519</v>
      </c>
      <c r="BE33" s="1120">
        <v>2031</v>
      </c>
      <c r="BJ33" s="1068" t="s">
        <v>1481</v>
      </c>
      <c r="BL33" s="1068" t="s">
        <v>1481</v>
      </c>
    </row>
    <row customHeight="1" ht="11.25">
      <c r="A34" s="1074" t="s">
        <v>1592</v>
      </c>
      <c r="O34" s="1074" t="s">
        <v>1283</v>
      </c>
      <c r="AX34" s="1120" t="s">
        <v>1593</v>
      </c>
      <c r="BE34" s="1120">
        <v>2032</v>
      </c>
      <c r="BJ34" s="1068" t="s">
        <v>1492</v>
      </c>
      <c r="BL34" s="1068" t="s">
        <v>1492</v>
      </c>
    </row>
    <row customHeight="1" ht="11.25">
      <c r="A35" s="1074" t="s">
        <v>1594</v>
      </c>
      <c r="O35" s="1074" t="s">
        <v>1316</v>
      </c>
      <c r="AX35" s="1120" t="s">
        <v>1595</v>
      </c>
      <c r="AZ35" s="1067" t="s">
        <v>1596</v>
      </c>
      <c r="BE35" s="1120">
        <v>2033</v>
      </c>
      <c r="BL35" s="1068" t="s">
        <v>1597</v>
      </c>
    </row>
    <row customHeight="1" ht="11.25">
      <c r="A36" s="1870" t="s">
        <v>1598</v>
      </c>
      <c r="D36" s="1111" t="s">
        <v>1599</v>
      </c>
      <c r="E36" s="1112" t="s">
        <v>906</v>
      </c>
      <c r="F36" s="1113" t="str">
        <f>INDEX(E37:E41,MATCH(TEMPLATE_SPHERE,F37:F41,0))</f>
        <v>водоотведения</v>
      </c>
      <c r="G36" s="1113" t="str">
        <f>INDEX(G37:G41,MATCH(TEMPLATE_SPHERE,F37:F41,0))</f>
        <v>водоотведение</v>
      </c>
      <c r="O36" s="1074" t="s">
        <v>1341</v>
      </c>
      <c r="AX36" s="1120" t="s">
        <v>1600</v>
      </c>
      <c r="AZ36" s="1120" t="s">
        <v>519</v>
      </c>
      <c r="BE36" s="1120">
        <v>2034</v>
      </c>
      <c r="BL36" s="1068" t="s">
        <v>1601</v>
      </c>
    </row>
    <row customHeight="1" ht="11.25">
      <c r="A37" s="1074" t="s">
        <v>1602</v>
      </c>
      <c r="E37" s="407" t="s">
        <v>1603</v>
      </c>
      <c r="F37" s="1114" t="s">
        <v>807</v>
      </c>
      <c r="G37" s="407" t="s">
        <v>1604</v>
      </c>
      <c r="O37" s="1074" t="s">
        <v>1360</v>
      </c>
      <c r="AX37" s="1120" t="s">
        <v>1605</v>
      </c>
      <c r="AZ37" s="1120" t="s">
        <v>1249</v>
      </c>
      <c r="BE37" s="1120">
        <v>2035</v>
      </c>
    </row>
    <row customHeight="1" ht="11.25">
      <c r="A38" s="1074" t="s">
        <v>1606</v>
      </c>
      <c r="E38" s="407" t="s">
        <v>1607</v>
      </c>
      <c r="F38" s="1115" t="s">
        <v>853</v>
      </c>
      <c r="G38" s="407" t="s">
        <v>1608</v>
      </c>
      <c r="O38" s="1074" t="s">
        <v>1377</v>
      </c>
      <c r="AX38" s="1120" t="s">
        <v>1609</v>
      </c>
      <c r="AZ38" s="1120" t="s">
        <v>1284</v>
      </c>
      <c r="BE38" s="1120">
        <v>2036</v>
      </c>
      <c r="BH38" s="1067" t="s">
        <v>1610</v>
      </c>
      <c r="BJ38" s="1067" t="s">
        <v>1611</v>
      </c>
      <c r="BL38" s="1067" t="s">
        <v>1612</v>
      </c>
      <c r="BN38" s="1067" t="s">
        <v>1613</v>
      </c>
    </row>
    <row customHeight="1" ht="11.25">
      <c r="A39" s="1074" t="s">
        <v>1614</v>
      </c>
      <c r="E39" s="407" t="s">
        <v>1615</v>
      </c>
      <c r="F39" s="1115" t="s">
        <v>906</v>
      </c>
      <c r="G39" s="407" t="s">
        <v>1616</v>
      </c>
      <c r="O39" s="1074" t="s">
        <v>1393</v>
      </c>
      <c r="AX39" s="1120" t="s">
        <v>1617</v>
      </c>
      <c r="AZ39" s="1120" t="s">
        <v>1317</v>
      </c>
      <c r="BE39" s="1120">
        <v>2037</v>
      </c>
      <c r="BH39" s="1068" t="s">
        <v>1618</v>
      </c>
      <c r="BJ39" s="1217" t="s">
        <v>1618</v>
      </c>
      <c r="BL39" s="1217" t="s">
        <v>1618</v>
      </c>
      <c r="BN39" s="1068" t="s">
        <v>1619</v>
      </c>
    </row>
    <row customHeight="1" ht="11.25">
      <c r="A40" s="1074" t="s">
        <v>1620</v>
      </c>
      <c r="E40" s="407" t="s">
        <v>1621</v>
      </c>
      <c r="F40" s="1115" t="s">
        <v>893</v>
      </c>
      <c r="G40" s="407" t="s">
        <v>1622</v>
      </c>
      <c r="O40" s="1074" t="s">
        <v>1409</v>
      </c>
      <c r="AX40" s="1120" t="s">
        <v>1623</v>
      </c>
      <c r="BE40" s="1120">
        <v>2038</v>
      </c>
      <c r="BH40" s="1068" t="s">
        <v>1624</v>
      </c>
      <c r="BJ40" s="1217" t="s">
        <v>1026</v>
      </c>
      <c r="BL40" s="1217" t="s">
        <v>1026</v>
      </c>
      <c r="BN40" s="1068" t="s">
        <v>1060</v>
      </c>
    </row>
    <row customHeight="1" ht="11.25">
      <c r="A41" s="1074" t="s">
        <v>1625</v>
      </c>
      <c r="E41" s="407" t="s">
        <v>1626</v>
      </c>
      <c r="F41" s="1115" t="s">
        <v>1627</v>
      </c>
      <c r="G41" s="407" t="s">
        <v>1626</v>
      </c>
      <c r="O41" s="1074" t="s">
        <v>1425</v>
      </c>
      <c r="AX41" s="1120" t="s">
        <v>1628</v>
      </c>
      <c r="AZ41" s="1067" t="s">
        <v>1629</v>
      </c>
      <c r="BE41" s="1120">
        <v>2039</v>
      </c>
      <c r="BH41" s="1068" t="s">
        <v>1630</v>
      </c>
      <c r="BJ41" s="1217" t="s">
        <v>1022</v>
      </c>
      <c r="BL41" s="1217" t="s">
        <v>1022</v>
      </c>
      <c r="BN41" s="1068" t="s">
        <v>1047</v>
      </c>
    </row>
    <row customHeight="1" ht="11.25">
      <c r="A42" s="1074" t="s">
        <v>1631</v>
      </c>
      <c r="AX42" s="1120" t="s">
        <v>1632</v>
      </c>
      <c r="AZ42" s="1120" t="s">
        <v>1222</v>
      </c>
      <c r="BE42" s="1120">
        <v>2040</v>
      </c>
      <c r="BH42" s="1068" t="s">
        <v>1044</v>
      </c>
      <c r="BJ42" s="1217" t="s">
        <v>1024</v>
      </c>
      <c r="BL42" s="1217" t="s">
        <v>1024</v>
      </c>
      <c r="BN42" s="1068" t="s">
        <v>1633</v>
      </c>
    </row>
    <row customHeight="1" ht="11.25">
      <c r="A43" s="1074" t="s">
        <v>1634</v>
      </c>
      <c r="AX43" s="1120" t="s">
        <v>1635</v>
      </c>
      <c r="AZ43" s="1120" t="s">
        <v>1247</v>
      </c>
      <c r="BE43" s="1120">
        <v>2041</v>
      </c>
      <c r="BH43" s="1068" t="s">
        <v>1636</v>
      </c>
      <c r="BJ43" s="1217" t="s">
        <v>1630</v>
      </c>
      <c r="BL43" s="1217" t="s">
        <v>1630</v>
      </c>
      <c r="BN43" s="1068" t="s">
        <v>1637</v>
      </c>
    </row>
    <row customHeight="1" ht="11.25">
      <c r="A44" s="1074" t="s">
        <v>1638</v>
      </c>
      <c r="G44" s="1094">
        <f>YEAR(TODAY())</f>
        <v>2026</v>
      </c>
      <c r="I44" s="799" t="s">
        <v>1639</v>
      </c>
      <c r="J44" s="1089" t="s">
        <v>1640</v>
      </c>
      <c r="K44" s="1089" t="s">
        <v>1641</v>
      </c>
      <c r="AX44" s="1120" t="s">
        <v>1642</v>
      </c>
      <c r="AZ44" s="1120" t="s">
        <v>1283</v>
      </c>
      <c r="BE44" s="1120">
        <v>2042</v>
      </c>
      <c r="BH44" s="1068" t="s">
        <v>1643</v>
      </c>
      <c r="BJ44" s="1217" t="s">
        <v>1044</v>
      </c>
      <c r="BL44" s="1217" t="s">
        <v>1044</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1316</v>
      </c>
      <c r="BE45" s="1120">
        <v>2043</v>
      </c>
      <c r="BH45" s="1068" t="s">
        <v>1652</v>
      </c>
      <c r="BJ45" s="1217" t="s">
        <v>1038</v>
      </c>
      <c r="BL45" s="1217" t="s">
        <v>1038</v>
      </c>
      <c r="BN45" s="1068" t="s">
        <v>1653</v>
      </c>
    </row>
    <row customHeight="1" ht="11.25">
      <c r="A46" s="1074" t="s">
        <v>1654</v>
      </c>
      <c r="E46" s="407" t="s">
        <v>26</v>
      </c>
      <c r="F46" s="1114" t="s">
        <v>1655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1656</v>
      </c>
      <c r="AZ46" s="1120" t="s">
        <v>1341</v>
      </c>
      <c r="BE46" s="1120">
        <v>2044</v>
      </c>
      <c r="BH46" s="1068" t="s">
        <v>1047</v>
      </c>
      <c r="BJ46" s="1217" t="s">
        <v>1028</v>
      </c>
      <c r="BL46" s="1217" t="s">
        <v>1028</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1660</v>
      </c>
      <c r="AZ47" s="1120" t="s">
        <v>1360</v>
      </c>
      <c r="BE47" s="1120">
        <v>2045</v>
      </c>
      <c r="BH47" s="1068" t="s">
        <v>1633</v>
      </c>
      <c r="BJ47" s="1217" t="s">
        <v>1030</v>
      </c>
      <c r="BL47" s="1217" t="s">
        <v>1030</v>
      </c>
      <c r="BN47" s="1068" t="s">
        <v>1661</v>
      </c>
    </row>
    <row customHeight="1" ht="11.25">
      <c r="A48" s="1074" t="s">
        <v>1662</v>
      </c>
      <c r="E48" s="407" t="s">
        <v>1663</v>
      </c>
      <c r="F48" s="1115" t="s">
        <v>1664</v>
      </c>
      <c r="G48" s="1116" t="str">
        <f>_xlfn.IFERROR(IF(f_year="","01.01."&amp;CURRENT_YEAR,"01.01."&amp;f_year),"01.01."&amp;CURRENT_YEAR)</f>
        <v>01.01.2026</v>
      </c>
      <c r="H48" s="1116" t="str">
        <f>_xlfn.IFERROR(IF(f_year="","31.12."&amp;CURRENT_YEAR,"31.12."&amp;f_year),"31.12."&amp;CURRENT_YEAR)</f>
        <v>31.12.2026</v>
      </c>
      <c r="I48" s="1742">
        <f>IF(f_year="",TRUE,FALSE)</f>
        <v>1</v>
      </c>
      <c r="J48" s="1745" t="s">
        <v>1665</v>
      </c>
      <c r="K48" s="1746"/>
      <c r="AX48" s="1120" t="s">
        <v>1666</v>
      </c>
      <c r="AZ48" s="1120" t="s">
        <v>1377</v>
      </c>
      <c r="BE48" s="1120">
        <v>2046</v>
      </c>
      <c r="BH48" s="1068" t="s">
        <v>1637</v>
      </c>
      <c r="BJ48" s="1217" t="s">
        <v>1032</v>
      </c>
      <c r="BL48" s="1217" t="s">
        <v>1032</v>
      </c>
      <c r="BN48" s="1068" t="s">
        <v>1667</v>
      </c>
    </row>
    <row customHeight="1" ht="11.25">
      <c r="A49" s="1074" t="s">
        <v>1668</v>
      </c>
      <c r="E49" s="407" t="s">
        <v>1669</v>
      </c>
      <c r="F49" s="1115" t="s">
        <v>1670</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1671</v>
      </c>
      <c r="AZ49" s="1120" t="s">
        <v>1393</v>
      </c>
      <c r="BE49" s="1120">
        <v>2047</v>
      </c>
      <c r="BH49" s="1068" t="s">
        <v>1048</v>
      </c>
      <c r="BJ49" s="1217" t="s">
        <v>1034</v>
      </c>
      <c r="BL49" s="1217" t="s">
        <v>1034</v>
      </c>
    </row>
    <row customHeight="1" ht="11.25">
      <c r="A50" s="1074" t="s">
        <v>1672</v>
      </c>
      <c r="E50" s="407" t="s">
        <v>1673</v>
      </c>
      <c r="F50" s="1115" t="s">
        <v>1018</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1674</v>
      </c>
      <c r="AZ50" s="1120" t="s">
        <v>1409</v>
      </c>
      <c r="BE50" s="1120">
        <v>2048</v>
      </c>
      <c r="BH50" s="1068" t="s">
        <v>1644</v>
      </c>
      <c r="BJ50" s="1217" t="s">
        <v>1036</v>
      </c>
      <c r="BL50" s="1217" t="s">
        <v>1036</v>
      </c>
    </row>
    <row customHeight="1" ht="11.25">
      <c r="A51" s="1074" t="s">
        <v>1675</v>
      </c>
      <c r="E51" s="407" t="s">
        <v>1676</v>
      </c>
      <c r="F51" s="1115" t="s">
        <v>1647</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1677</v>
      </c>
      <c r="AZ51" s="1120" t="s">
        <v>1425</v>
      </c>
      <c r="BE51" s="1120">
        <v>2049</v>
      </c>
      <c r="BH51" s="1068" t="s">
        <v>1653</v>
      </c>
      <c r="BJ51" s="1217" t="s">
        <v>1678</v>
      </c>
      <c r="BL51" s="1217" t="s">
        <v>1678</v>
      </c>
    </row>
    <row customHeight="1" ht="11.25">
      <c r="A52" s="1074" t="s">
        <v>1679</v>
      </c>
      <c r="E52" s="407" t="s">
        <v>1680</v>
      </c>
      <c r="F52" s="1115" t="s">
        <v>1681</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1682</v>
      </c>
      <c r="AZ52" s="1120" t="s">
        <v>519</v>
      </c>
      <c r="BE52" s="1120">
        <v>2050</v>
      </c>
      <c r="BH52" s="1068" t="s">
        <v>1657</v>
      </c>
      <c r="BJ52" s="1217" t="s">
        <v>1047</v>
      </c>
      <c r="BL52" s="1217" t="s">
        <v>1047</v>
      </c>
    </row>
    <row customHeight="1" ht="11.25">
      <c r="A53" s="1074" t="s">
        <v>1683</v>
      </c>
      <c r="E53" s="407" t="s">
        <v>1684</v>
      </c>
      <c r="F53" s="1115" t="s">
        <v>1684</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1685</v>
      </c>
      <c r="K53" s="1746"/>
      <c r="AX53" s="1120" t="s">
        <v>1686</v>
      </c>
      <c r="BE53" s="1120">
        <v>2051</v>
      </c>
      <c r="BH53" s="1068" t="s">
        <v>1661</v>
      </c>
      <c r="BJ53" s="1217" t="s">
        <v>1633</v>
      </c>
      <c r="BL53" s="1217" t="s">
        <v>1633</v>
      </c>
    </row>
    <row customHeight="1" ht="11.25">
      <c r="A54" s="1074" t="s">
        <v>1687</v>
      </c>
      <c r="AX54" s="1120" t="s">
        <v>1688</v>
      </c>
      <c r="AZ54" s="1067" t="s">
        <v>1689</v>
      </c>
      <c r="BE54" s="1120">
        <v>2052</v>
      </c>
      <c r="BH54" s="1068" t="s">
        <v>1667</v>
      </c>
      <c r="BJ54" s="1217" t="s">
        <v>1637</v>
      </c>
      <c r="BL54" s="1217" t="s">
        <v>1637</v>
      </c>
    </row>
    <row customHeight="1" ht="11.25">
      <c r="A55" s="1074" t="s">
        <v>1690</v>
      </c>
      <c r="AX55" s="1120" t="s">
        <v>1691</v>
      </c>
      <c r="AZ55" s="1120" t="s">
        <v>1224</v>
      </c>
      <c r="BE55" s="1120">
        <v>2053</v>
      </c>
      <c r="BH55" s="1070" t="s">
        <v>28</v>
      </c>
      <c r="BJ55" s="1217" t="s">
        <v>1048</v>
      </c>
      <c r="BL55" s="1217" t="s">
        <v>1048</v>
      </c>
    </row>
    <row customHeight="1" ht="11.25">
      <c r="A56" s="1074" t="s">
        <v>1692</v>
      </c>
      <c r="D56" s="1118" t="s">
        <v>1693</v>
      </c>
      <c r="E56" s="1095" t="s">
        <v>98</v>
      </c>
      <c r="F56" s="1074" t="s">
        <v>1694</v>
      </c>
      <c r="AX56" s="1120" t="s">
        <v>1695</v>
      </c>
      <c r="AZ56" s="1120" t="s">
        <v>1251</v>
      </c>
      <c r="BE56" s="1120">
        <v>2054</v>
      </c>
      <c r="BH56" s="1070" t="s">
        <v>28</v>
      </c>
      <c r="BJ56" s="1217" t="s">
        <v>1644</v>
      </c>
      <c r="BL56" s="1217" t="s">
        <v>1644</v>
      </c>
    </row>
    <row customHeight="1" ht="11.25">
      <c r="A57" s="1074" t="s">
        <v>1696</v>
      </c>
      <c r="D57" s="1118" t="s">
        <v>1697</v>
      </c>
      <c r="E57" s="1095" t="s">
        <v>98</v>
      </c>
      <c r="F57" s="1074" t="s">
        <v>1694</v>
      </c>
      <c r="AX57" s="1120" t="s">
        <v>1698</v>
      </c>
      <c r="AZ57" s="1120" t="s">
        <v>1286</v>
      </c>
      <c r="BE57" s="1120">
        <v>2055</v>
      </c>
      <c r="BJ57" s="1217" t="s">
        <v>1653</v>
      </c>
      <c r="BL57" s="1217" t="s">
        <v>1653</v>
      </c>
    </row>
    <row customHeight="1" ht="11.25">
      <c r="A58" s="1074" t="s">
        <v>1699</v>
      </c>
      <c r="D58" s="1118" t="s">
        <v>1700</v>
      </c>
      <c r="E58" s="1095" t="s">
        <v>98</v>
      </c>
      <c r="F58" s="1074" t="s">
        <v>1694</v>
      </c>
      <c r="AX58" s="1120" t="s">
        <v>1701</v>
      </c>
      <c r="BE58" s="1120">
        <v>2056</v>
      </c>
      <c r="BJ58" s="1217" t="s">
        <v>1657</v>
      </c>
      <c r="BL58" s="1217" t="s">
        <v>1657</v>
      </c>
    </row>
    <row customHeight="1" ht="11.25">
      <c r="A59" s="1074" t="s">
        <v>1702</v>
      </c>
      <c r="D59" s="1118" t="s">
        <v>129</v>
      </c>
      <c r="E59" s="1095" t="s">
        <v>1589</v>
      </c>
      <c r="F59" s="1074" t="s">
        <v>1703</v>
      </c>
      <c r="AX59" s="1120" t="s">
        <v>1704</v>
      </c>
      <c r="AZ59" s="1067" t="s">
        <v>1705</v>
      </c>
      <c r="BE59" s="1120">
        <v>2057</v>
      </c>
      <c r="BJ59" s="1217" t="s">
        <v>1661</v>
      </c>
      <c r="BL59" s="1217" t="s">
        <v>1661</v>
      </c>
    </row>
    <row customHeight="1" ht="11.25">
      <c r="A60" s="1074" t="s">
        <v>1706</v>
      </c>
      <c r="D60" s="1118" t="s">
        <v>1707</v>
      </c>
      <c r="E60" s="1095" t="s">
        <v>1589</v>
      </c>
      <c r="F60" s="1074" t="s">
        <v>1703</v>
      </c>
      <c r="AX60" s="1120" t="s">
        <v>1708</v>
      </c>
      <c r="AZ60" s="1120" t="s">
        <v>1225</v>
      </c>
      <c r="BE60" s="1120">
        <v>2058</v>
      </c>
      <c r="BJ60" s="1217" t="s">
        <v>1667</v>
      </c>
      <c r="BL60" s="1217" t="s">
        <v>1667</v>
      </c>
    </row>
    <row customHeight="1" ht="11.25">
      <c r="A61" s="1074" t="s">
        <v>1709</v>
      </c>
      <c r="D61" s="1118" t="s">
        <v>1710</v>
      </c>
      <c r="E61" s="1095" t="s">
        <v>1589</v>
      </c>
      <c r="F61" s="1074" t="s">
        <v>1703</v>
      </c>
      <c r="AX61" s="1120" t="s">
        <v>1711</v>
      </c>
      <c r="AZ61" s="1120" t="s">
        <v>1252</v>
      </c>
      <c r="BE61" s="1120">
        <v>2059</v>
      </c>
      <c r="BL61" s="1217" t="s">
        <v>1040</v>
      </c>
    </row>
    <row customHeight="1" ht="11.25">
      <c r="A62" s="1074" t="s">
        <v>1712</v>
      </c>
      <c r="D62" s="1118" t="s">
        <v>128</v>
      </c>
      <c r="E62" s="1095">
        <v>30</v>
      </c>
      <c r="F62" s="1074" t="s">
        <v>1703</v>
      </c>
      <c r="AZ62" s="1120" t="s">
        <v>1287</v>
      </c>
      <c r="BE62" s="1120">
        <v>2060</v>
      </c>
      <c r="BL62" s="1217" t="s">
        <v>1042</v>
      </c>
    </row>
    <row customHeight="1" ht="11.25">
      <c r="A63" s="1074" t="s">
        <v>1713</v>
      </c>
      <c r="D63" s="1118" t="s">
        <v>1714</v>
      </c>
      <c r="E63" s="1095">
        <v>30</v>
      </c>
      <c r="F63" s="1074" t="s">
        <v>1703</v>
      </c>
      <c r="AZ63" s="1120" t="s">
        <v>1319</v>
      </c>
      <c r="BE63" s="1120">
        <v>2061</v>
      </c>
    </row>
    <row customHeight="1" ht="11.25">
      <c r="A64" s="1074" t="s">
        <v>1715</v>
      </c>
      <c r="D64" s="1118" t="s">
        <v>1716</v>
      </c>
      <c r="E64" s="1095">
        <v>30</v>
      </c>
      <c r="F64" s="1074" t="s">
        <v>1703</v>
      </c>
      <c r="AZ64" s="1120" t="s">
        <v>1342</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1226</v>
      </c>
      <c r="BE67" s="1120">
        <v>2065</v>
      </c>
    </row>
    <row customHeight="1" ht="11.25">
      <c r="A68" s="1074" t="s">
        <v>1721</v>
      </c>
      <c r="AZ68" s="1120" t="s">
        <v>1253</v>
      </c>
      <c r="BE68" s="1120">
        <v>2066</v>
      </c>
      <c r="BH68" s="1067" t="s">
        <v>1722</v>
      </c>
      <c r="BJ68" s="1067" t="s">
        <v>1723</v>
      </c>
      <c r="BL68" s="1067" t="s">
        <v>1724</v>
      </c>
      <c r="BN68" s="1067" t="s">
        <v>1725</v>
      </c>
    </row>
    <row customHeight="1" ht="11.25">
      <c r="A69" s="1074" t="s">
        <v>1726</v>
      </c>
      <c r="AZ69" s="1120" t="s">
        <v>1288</v>
      </c>
      <c r="BE69" s="1120">
        <v>2067</v>
      </c>
      <c r="BH69" s="1068" t="s">
        <v>1727</v>
      </c>
      <c r="BI69" s="1117" t="s">
        <v>108</v>
      </c>
      <c r="BJ69" s="1068" t="s">
        <v>1728</v>
      </c>
      <c r="BK69" s="1117" t="s">
        <v>108</v>
      </c>
      <c r="BL69" s="1068" t="s">
        <v>1729</v>
      </c>
      <c r="BM69" s="1070" t="s">
        <v>108</v>
      </c>
      <c r="BN69" s="1068" t="s">
        <v>1730</v>
      </c>
    </row>
    <row customHeight="1" ht="11.25">
      <c r="A70" s="1074" t="s">
        <v>1731</v>
      </c>
      <c r="AZ70" s="1120" t="s">
        <v>1320</v>
      </c>
      <c r="BE70" s="1120">
        <v>2068</v>
      </c>
      <c r="BH70" s="1068" t="s">
        <v>1732</v>
      </c>
      <c r="BJ70" s="1068" t="s">
        <v>1733</v>
      </c>
      <c r="BL70" s="1068" t="s">
        <v>1734</v>
      </c>
      <c r="BN70" s="1068" t="s">
        <v>1735</v>
      </c>
    </row>
    <row customHeight="1" ht="11.25">
      <c r="A71" s="1074" t="s">
        <v>1736</v>
      </c>
      <c r="AZ71" s="1120" t="s">
        <v>1322</v>
      </c>
      <c r="BE71" s="1120">
        <v>2069</v>
      </c>
      <c r="BH71" s="1068" t="s">
        <v>1737</v>
      </c>
      <c r="BI71" s="1117" t="s">
        <v>89</v>
      </c>
      <c r="BJ71" s="1068" t="s">
        <v>1738</v>
      </c>
      <c r="BK71" s="1117" t="s">
        <v>89</v>
      </c>
      <c r="BL71" s="1068" t="s">
        <v>1739</v>
      </c>
      <c r="BM71" s="1070" t="s">
        <v>89</v>
      </c>
      <c r="BN71" s="1068" t="s">
        <v>1740</v>
      </c>
    </row>
    <row customHeight="1" ht="11.25">
      <c r="A72" s="1074" t="s">
        <v>16</v>
      </c>
      <c r="AZ72" s="1120" t="s">
        <v>19</v>
      </c>
      <c r="BE72" s="1120">
        <v>2070</v>
      </c>
      <c r="BH72" s="1068" t="s">
        <v>1741</v>
      </c>
      <c r="BJ72" s="1068" t="s">
        <v>1741</v>
      </c>
      <c r="BL72" s="1068" t="s">
        <v>1741</v>
      </c>
      <c r="BN72" s="1068" t="s">
        <v>1742</v>
      </c>
    </row>
    <row customHeight="1" ht="11.25">
      <c r="A73" s="1074" t="s">
        <v>1743</v>
      </c>
      <c r="BH73" s="1068" t="s">
        <v>1744</v>
      </c>
      <c r="BI73" s="1117" t="s">
        <v>98</v>
      </c>
      <c r="BJ73" s="1068" t="s">
        <v>1745</v>
      </c>
      <c r="BK73" s="1117" t="s">
        <v>98</v>
      </c>
      <c r="BL73" s="1068" t="s">
        <v>1746</v>
      </c>
      <c r="BM73" s="1070" t="s">
        <v>98</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1235</v>
      </c>
      <c r="BH76" s="1068" t="s">
        <v>1757</v>
      </c>
      <c r="BJ76" s="1068" t="s">
        <v>1758</v>
      </c>
      <c r="BL76" s="1068" t="s">
        <v>1759</v>
      </c>
    </row>
    <row customHeight="1" ht="11.25">
      <c r="A77" s="1074" t="s">
        <v>1760</v>
      </c>
      <c r="AZ77" s="1120" t="s">
        <v>1263</v>
      </c>
    </row>
    <row customHeight="1" ht="11.25">
      <c r="A78" s="1074" t="s">
        <v>1761</v>
      </c>
      <c r="AZ78" s="1120" t="s">
        <v>1295</v>
      </c>
    </row>
    <row customHeight="1" ht="11.25">
      <c r="A79" s="1074" t="s">
        <v>1762</v>
      </c>
      <c r="AZ79" s="1120" t="s">
        <v>1326</v>
      </c>
      <c r="BH79" s="1067" t="s">
        <v>1763</v>
      </c>
      <c r="BJ79" s="1067" t="s">
        <v>1764</v>
      </c>
      <c r="BL79" s="1067" t="s">
        <v>1765</v>
      </c>
    </row>
    <row customHeight="1" ht="11.25">
      <c r="A80" s="1074" t="s">
        <v>1766</v>
      </c>
      <c r="AZ80" s="1120" t="s">
        <v>1347</v>
      </c>
      <c r="BH80" s="1068" t="s">
        <v>1767</v>
      </c>
      <c r="BJ80" s="1068" t="s">
        <v>1768</v>
      </c>
      <c r="BL80" s="1068" t="s">
        <v>1769</v>
      </c>
    </row>
    <row customHeight="1" ht="11.25">
      <c r="A81" s="1074" t="s">
        <v>1770</v>
      </c>
      <c r="AZ81" s="1120" t="s">
        <v>1364</v>
      </c>
      <c r="BH81" s="1068" t="s">
        <v>1771</v>
      </c>
      <c r="BJ81" s="1068" t="s">
        <v>1772</v>
      </c>
      <c r="BL81" s="1068" t="s">
        <v>1773</v>
      </c>
    </row>
    <row customHeight="1" ht="11.25">
      <c r="A82" s="1074" t="s">
        <v>1774</v>
      </c>
      <c r="AZ82" s="1120" t="s">
        <v>1379</v>
      </c>
      <c r="BH82" s="1068" t="s">
        <v>1775</v>
      </c>
      <c r="BJ82" s="1068" t="s">
        <v>1776</v>
      </c>
      <c r="BL82" s="1068" t="s">
        <v>1777</v>
      </c>
    </row>
    <row customHeight="1" ht="11.25">
      <c r="A83" s="1074" t="s">
        <v>1778</v>
      </c>
      <c r="BH83" s="1068" t="s">
        <v>1779</v>
      </c>
      <c r="BJ83" s="1068" t="s">
        <v>1780</v>
      </c>
      <c r="BL83" s="1068" t="s">
        <v>1781</v>
      </c>
    </row>
    <row customHeight="1" ht="11.25">
      <c r="A84" s="1074" t="s">
        <v>1782</v>
      </c>
      <c r="AZ84" s="1067" t="s">
        <v>1783</v>
      </c>
    </row>
    <row customHeight="1" ht="11.25">
      <c r="A85" s="1870" t="s">
        <v>1784</v>
      </c>
      <c r="AZ85" s="1120" t="s">
        <v>1785</v>
      </c>
    </row>
    <row customHeight="1" ht="11.25">
      <c r="A86" s="1074" t="s">
        <v>1786</v>
      </c>
      <c r="AZ86" s="1120" t="s">
        <v>1787</v>
      </c>
      <c r="BH86" s="1067" t="s">
        <v>1788</v>
      </c>
      <c r="BJ86" s="1067" t="s">
        <v>1789</v>
      </c>
      <c r="BL86" s="1067" t="s">
        <v>1790</v>
      </c>
    </row>
    <row customHeight="1" ht="11.25">
      <c r="A87" s="1074" t="s">
        <v>1791</v>
      </c>
      <c r="AZ87" s="1120" t="s">
        <v>1792</v>
      </c>
      <c r="BH87" s="1068" t="s">
        <v>1793</v>
      </c>
      <c r="BJ87" s="1068" t="s">
        <v>1794</v>
      </c>
      <c r="BL87" s="1068" t="s">
        <v>1795</v>
      </c>
    </row>
    <row customHeight="1" ht="11.25">
      <c r="A88" s="1074" t="s">
        <v>1796</v>
      </c>
      <c r="AZ88" s="1606"/>
      <c r="BH88" s="1068" t="s">
        <v>1797</v>
      </c>
      <c r="BJ88" s="1068" t="s">
        <v>1798</v>
      </c>
      <c r="BL88" s="1068" t="s">
        <v>1799</v>
      </c>
    </row>
    <row customHeight="1" ht="11.25">
      <c r="A89" s="1074" t="s">
        <v>1800</v>
      </c>
      <c r="AZ89" s="1067" t="s">
        <v>1801</v>
      </c>
    </row>
    <row customHeight="1" ht="11.25">
      <c r="A90" s="1074" t="s">
        <v>1802</v>
      </c>
      <c r="AZ90" s="1120" t="s">
        <v>1018</v>
      </c>
    </row>
    <row customHeight="1" ht="11.25">
      <c r="A91" s="1074" t="s">
        <v>1803</v>
      </c>
      <c r="AZ91" s="1120" t="s">
        <v>1054</v>
      </c>
      <c r="BH91" s="1067" t="s">
        <v>1804</v>
      </c>
      <c r="BJ91" s="1067" t="s">
        <v>1805</v>
      </c>
      <c r="BL91" s="1067" t="s">
        <v>1806</v>
      </c>
    </row>
    <row customHeight="1" ht="11.25">
      <c r="AZ92" s="1120" t="s">
        <v>1807</v>
      </c>
      <c r="BH92" s="1068" t="s">
        <v>1808</v>
      </c>
      <c r="BJ92" s="1068" t="s">
        <v>1809</v>
      </c>
      <c r="BL92" s="1068" t="s">
        <v>1810</v>
      </c>
    </row>
    <row customHeight="1" ht="11.25">
      <c r="AZ93" s="1120" t="s">
        <v>1811</v>
      </c>
      <c r="BH93" s="1068" t="s">
        <v>1812</v>
      </c>
      <c r="BJ93" s="1068" t="s">
        <v>1813</v>
      </c>
      <c r="BL93" s="1068" t="s">
        <v>1814</v>
      </c>
    </row>
    <row customHeight="1" ht="11.25">
      <c r="AZ94" s="1120" t="s">
        <v>1815</v>
      </c>
    </row>
    <row r="96" customHeight="1" ht="11.25">
      <c r="AZ96" s="1067" t="s">
        <v>1816</v>
      </c>
      <c r="BH96" s="1067" t="s">
        <v>1817</v>
      </c>
      <c r="BJ96" s="1067" t="s">
        <v>1818</v>
      </c>
      <c r="BL96" s="1067" t="s">
        <v>1819</v>
      </c>
      <c r="BN96" s="1067" t="s">
        <v>1820</v>
      </c>
    </row>
    <row customHeight="1" ht="11.25">
      <c r="AZ97" s="1901" t="s">
        <v>1821</v>
      </c>
      <c r="BA97" s="1902" t="s">
        <v>1822</v>
      </c>
      <c r="BH97" s="1068" t="s">
        <v>1823</v>
      </c>
      <c r="BJ97" s="1068" t="s">
        <v>1824</v>
      </c>
      <c r="BL97" s="1068" t="s">
        <v>1825</v>
      </c>
      <c r="BN97" s="1068" t="s">
        <v>1826</v>
      </c>
    </row>
    <row customHeight="1" ht="11.25">
      <c r="AZ98" s="1901" t="s">
        <v>1827</v>
      </c>
      <c r="BA98" s="1902" t="s">
        <v>1828</v>
      </c>
      <c r="BH98" s="1068" t="s">
        <v>1829</v>
      </c>
      <c r="BJ98" s="1068" t="s">
        <v>1830</v>
      </c>
      <c r="BL98" s="1068" t="s">
        <v>1831</v>
      </c>
      <c r="BN98" s="1068" t="s">
        <v>1832</v>
      </c>
    </row>
    <row customHeight="1" ht="22.5">
      <c r="AZ99" s="1901" t="s">
        <v>1833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1834</v>
      </c>
      <c r="BJ99" s="1068" t="s">
        <v>1835</v>
      </c>
      <c r="BL99" s="1068" t="s">
        <v>1836</v>
      </c>
      <c r="BN99" s="1068" t="s">
        <v>1837</v>
      </c>
    </row>
    <row customHeight="1" ht="22.5">
      <c r="AZ100" s="1901" t="s">
        <v>1838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1425</v>
      </c>
      <c r="BL100" s="1068" t="s">
        <v>1425</v>
      </c>
      <c r="BN100" s="1068" t="s">
        <v>1839</v>
      </c>
    </row>
    <row customHeight="1" ht="22.5">
      <c r="AZ101" s="1901" t="s">
        <v>1840</v>
      </c>
      <c r="BA101" s="1902" t="s">
        <v>1841</v>
      </c>
      <c r="BN101" s="1068" t="s">
        <v>1842</v>
      </c>
    </row>
    <row customHeight="1" ht="22.5">
      <c r="AZ102" s="1901" t="s">
        <v>1843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1844</v>
      </c>
    </row>
    <row customHeight="1" ht="11.25">
      <c r="AZ103" s="1901" t="s">
        <v>1845</v>
      </c>
      <c r="BA103" s="1902" t="s">
        <v>1846</v>
      </c>
      <c r="BN103" s="1068" t="s">
        <v>1847</v>
      </c>
    </row>
    <row customHeight="1" ht="11.25">
      <c r="BN104" s="1068" t="s">
        <v>1848</v>
      </c>
    </row>
    <row customHeight="1" ht="11.25">
      <c r="AZ105" s="1692" t="s">
        <v>1849</v>
      </c>
    </row>
    <row customHeight="1" ht="11.25">
      <c r="AZ106" s="1120" t="s">
        <v>1850</v>
      </c>
    </row>
    <row customHeight="1" ht="11.25">
      <c r="AZ107" s="1120" t="s">
        <v>1851</v>
      </c>
      <c r="BH107" s="1067" t="s">
        <v>1852</v>
      </c>
      <c r="BJ107" s="1067" t="s">
        <v>1853</v>
      </c>
      <c r="BL107" s="1067" t="s">
        <v>1854</v>
      </c>
      <c r="BN107" s="1067" t="s">
        <v>1855</v>
      </c>
    </row>
    <row customHeight="1" ht="11.25">
      <c r="AZ108" s="1120" t="s">
        <v>570</v>
      </c>
      <c r="BH108" s="1068" t="s">
        <v>1856</v>
      </c>
      <c r="BJ108" s="1068" t="s">
        <v>1857</v>
      </c>
      <c r="BL108" s="1068" t="s">
        <v>1511</v>
      </c>
      <c r="BN108" s="1068" t="s">
        <v>1858</v>
      </c>
    </row>
    <row customHeight="1" ht="11.25">
      <c r="BH109" s="1068" t="s">
        <v>1859</v>
      </c>
    </row>
    <row customHeight="1" ht="11.25">
      <c r="AZ110" s="1692" t="s">
        <v>1860</v>
      </c>
      <c r="BH110" s="1068" t="s">
        <v>1859</v>
      </c>
    </row>
    <row customHeight="1" ht="11.25">
      <c r="AZ111" s="1901" t="s">
        <v>1821</v>
      </c>
      <c r="BA111" s="1902" t="s">
        <v>1822</v>
      </c>
    </row>
    <row customHeight="1" ht="11.25">
      <c r="AZ112" s="1901" t="s">
        <v>1827</v>
      </c>
      <c r="BA112" s="1902" t="s">
        <v>1828</v>
      </c>
    </row>
    <row customHeight="1" ht="22.5">
      <c r="AZ113" s="1901" t="s">
        <v>1833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1861</v>
      </c>
    </row>
    <row customHeight="1" ht="22.5">
      <c r="AZ115" s="1901" t="s">
        <v>1843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519</v>
      </c>
    </row>
    <row customHeight="1" ht="11.25">
      <c r="AZ116" s="1901" t="s">
        <v>1845</v>
      </c>
      <c r="BA116" s="1902" t="s">
        <v>1846</v>
      </c>
      <c r="BH116" s="1068" t="s">
        <v>1249</v>
      </c>
    </row>
    <row customHeight="1" ht="11.25">
      <c r="BH117" s="1068" t="s">
        <v>1284</v>
      </c>
    </row>
    <row customHeight="1" ht="11.25">
      <c r="BH118" s="1068"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1BFBF-497F-9793-4291-D5A315BA3EB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300</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301</v>
      </c>
      <c r="E9" s="2205"/>
      <c r="F9" s="2205"/>
      <c r="G9" s="2208" t="s">
        <v>302</v>
      </c>
      <c r="J9" s="455">
        <v>11</v>
      </c>
    </row>
    <row customHeight="1" ht="11.549999999999999">
      <c r="A10" s="502"/>
      <c r="B10" s="502"/>
      <c r="C10" s="457"/>
      <c r="D10" s="1474" t="s">
        <v>87</v>
      </c>
      <c r="E10" s="1476" t="s">
        <v>303</v>
      </c>
      <c r="F10" s="1476" t="s">
        <v>304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1862</v>
      </c>
      <c r="F13" s="1521" t="s">
        <v>307</v>
      </c>
      <c r="G13" s="474"/>
      <c r="H13" s="1533"/>
      <c r="J13" s="455">
        <v>19</v>
      </c>
    </row>
    <row customHeight="1" ht="19.95">
      <c r="A14" s="502"/>
      <c r="B14" s="502"/>
      <c r="C14" s="457"/>
      <c r="D14" s="1523" t="s">
        <v>708</v>
      </c>
      <c r="E14" s="1524" t="s">
        <v>1863</v>
      </c>
      <c r="F14" s="1526"/>
      <c r="G14" s="1525" t="s">
        <v>1864</v>
      </c>
      <c r="H14" s="1533"/>
      <c r="J14" s="455">
        <v>19</v>
      </c>
    </row>
    <row customHeight="1" ht="19.95">
      <c r="A15" s="502"/>
      <c r="B15" s="502"/>
      <c r="C15" s="457"/>
      <c r="D15" s="1523" t="s">
        <v>308</v>
      </c>
      <c r="E15" s="1524" t="s">
        <v>1865</v>
      </c>
      <c r="F15" s="1526"/>
      <c r="G15" s="1525" t="s">
        <v>1866</v>
      </c>
      <c r="H15" s="1533"/>
      <c r="J15" s="455">
        <v>19</v>
      </c>
    </row>
    <row customHeight="1" ht="24">
      <c r="A16" s="502"/>
      <c r="B16" s="502"/>
      <c r="C16" s="457"/>
      <c r="D16" s="1523" t="s">
        <v>311</v>
      </c>
      <c r="E16" s="1522" t="s">
        <v>1867</v>
      </c>
      <c r="F16" s="1531"/>
      <c r="G16" s="474" t="s">
        <v>1868</v>
      </c>
      <c r="H16" s="1533"/>
      <c r="J16" s="455">
        <v>23</v>
      </c>
    </row>
    <row customHeight="1" ht="48.29999999999999">
      <c r="A17" s="502"/>
      <c r="B17" s="502"/>
      <c r="C17" s="457"/>
      <c r="D17" s="1520">
        <v>3</v>
      </c>
      <c r="E17" s="1527" t="s">
        <v>1869</v>
      </c>
      <c r="F17" s="1526"/>
      <c r="G17" s="474" t="s">
        <v>1870</v>
      </c>
      <c r="H17" s="1533"/>
      <c r="J17" s="455">
        <v>46</v>
      </c>
    </row>
    <row customHeight="1" ht="48.29999999999999">
      <c r="A18" s="1475">
        <v>1</v>
      </c>
      <c r="B18" s="502"/>
      <c r="C18" s="1477"/>
      <c r="D18" s="1520" t="s">
        <v>90</v>
      </c>
      <c r="E18" s="1527" t="s">
        <v>1871</v>
      </c>
      <c r="F18" s="1526"/>
      <c r="G18" s="474" t="s">
        <v>1870</v>
      </c>
      <c r="H18" s="1533"/>
      <c r="I18" s="852"/>
      <c r="J18" s="455">
        <v>46</v>
      </c>
    </row>
    <row customHeight="1" ht="23.25">
      <c r="A19" s="502"/>
      <c r="B19" s="502"/>
      <c r="C19" s="457"/>
      <c r="D19" s="1520" t="s">
        <v>98</v>
      </c>
      <c r="E19" s="1527" t="s">
        <v>1872</v>
      </c>
      <c r="F19" s="1521" t="s">
        <v>307</v>
      </c>
      <c r="G19" s="2471" t="s">
        <v>1873</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340</v>
      </c>
      <c r="F21" s="469"/>
      <c r="G21" s="2473"/>
      <c r="H21" s="1533"/>
      <c r="J21" s="455">
        <v>15</v>
      </c>
    </row>
    <row s="501" customFormat="1" customHeight="1" ht="26.25">
      <c r="A22" s="502"/>
      <c r="B22" s="502"/>
      <c r="C22" s="502"/>
      <c r="D22" s="1520" t="s">
        <v>91</v>
      </c>
      <c r="E22" s="474" t="s">
        <v>1874</v>
      </c>
      <c r="F22" s="1526"/>
      <c r="G22" s="474" t="s">
        <v>1875</v>
      </c>
      <c r="H22" s="1532"/>
      <c r="J22" s="501">
        <v>25</v>
      </c>
    </row>
    <row s="501" customFormat="1" customHeight="1" ht="19.95">
      <c r="A23" s="502"/>
      <c r="B23" s="502"/>
      <c r="C23" s="502"/>
      <c r="D23" s="1520" t="s">
        <v>92</v>
      </c>
      <c r="E23" s="1527" t="s">
        <v>1876</v>
      </c>
      <c r="F23" s="1531"/>
      <c r="G23" s="474" t="s">
        <v>1877</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898B1-A85E-5D98-BC6C-6467DFC7B34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1878</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301</v>
      </c>
      <c r="F7" s="2102"/>
      <c r="G7" s="2102"/>
      <c r="H7" s="2102"/>
      <c r="I7" s="2102"/>
      <c r="J7" s="2474" t="s">
        <v>302</v>
      </c>
      <c r="K7" s="500"/>
      <c r="L7" s="500"/>
      <c r="M7" s="500"/>
      <c r="N7" s="500"/>
      <c r="O7" s="226"/>
      <c r="P7" s="500"/>
      <c r="Q7" s="225"/>
      <c r="R7" s="225"/>
      <c r="S7" s="225"/>
      <c r="T7" s="225"/>
      <c r="IU7" s="507">
        <v>14</v>
      </c>
    </row>
    <row s="1819" customFormat="1" customHeight="1" ht="21">
      <c r="A8" s="1155"/>
      <c r="B8" s="1160"/>
      <c r="C8" s="1155"/>
      <c r="D8" s="1495"/>
      <c r="E8" s="1548" t="s">
        <v>87</v>
      </c>
      <c r="F8" s="1540" t="s">
        <v>1878</v>
      </c>
      <c r="G8" s="1540" t="s">
        <v>48</v>
      </c>
      <c r="H8" s="1540" t="s">
        <v>50</v>
      </c>
      <c r="I8" s="1540" t="s">
        <v>1879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9A6B8-6AC8-BBF9-4318-93075E9FF0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301</v>
      </c>
      <c r="F7" s="2102"/>
      <c r="G7" s="2102"/>
      <c r="H7" s="2102"/>
      <c r="I7" s="2102"/>
      <c r="J7" s="2102"/>
      <c r="K7" s="2102"/>
      <c r="L7" s="2474" t="s">
        <v>302</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1881</v>
      </c>
      <c r="H9" s="1537" t="s">
        <v>1882</v>
      </c>
      <c r="I9" s="1537" t="s">
        <v>1883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459C8-F368-EAAC-3582-ACEA2187C4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301</v>
      </c>
      <c r="F7" s="2102"/>
      <c r="G7" s="2102"/>
      <c r="H7" s="2102"/>
      <c r="I7" s="2102"/>
      <c r="J7" s="2102"/>
      <c r="K7" s="2102"/>
      <c r="L7" s="2474" t="s">
        <v>302</v>
      </c>
      <c r="M7" s="1624"/>
      <c r="N7" s="1624"/>
      <c r="O7" s="1624"/>
      <c r="P7" s="1624"/>
      <c r="Q7" s="1624"/>
      <c r="R7" s="1624"/>
      <c r="S7" s="225"/>
      <c r="T7" s="225"/>
      <c r="U7" s="225"/>
      <c r="V7" s="225"/>
      <c r="IW7" s="1609">
        <v>14</v>
      </c>
    </row>
    <row s="1819" customFormat="1" customHeight="1" ht="67.2">
      <c r="A8" s="1631"/>
      <c r="B8" s="1366"/>
      <c r="C8" s="1631"/>
      <c r="D8" s="1515"/>
      <c r="E8" s="2478" t="s">
        <v>87</v>
      </c>
      <c r="F8" s="2478" t="s">
        <v>1885</v>
      </c>
      <c r="G8" s="2480" t="s">
        <v>1886</v>
      </c>
      <c r="H8" s="2481"/>
      <c r="I8" s="2482"/>
      <c r="J8" s="2478" t="s">
        <v>1887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1881</v>
      </c>
      <c r="H9" s="1894" t="s">
        <v>1882</v>
      </c>
      <c r="I9" s="1894" t="s">
        <v>1883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82A08-0915-3AA6-9698-54E8989BF1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301</v>
      </c>
      <c r="F10" s="2127"/>
      <c r="G10" s="2127"/>
      <c r="H10" s="2127"/>
      <c r="I10" s="2127"/>
      <c r="J10" s="2127"/>
      <c r="K10" s="2127"/>
      <c r="L10" s="2127"/>
      <c r="M10" s="2101"/>
      <c r="N10" s="2478" t="s">
        <v>302</v>
      </c>
      <c r="O10" s="500"/>
      <c r="P10" s="500"/>
      <c r="Q10" s="507">
        <v>14</v>
      </c>
    </row>
    <row s="1819" customFormat="1" customHeight="1" ht="44.25">
      <c r="A11" s="1631"/>
      <c r="B11" s="1366"/>
      <c r="C11" s="1631"/>
      <c r="D11" s="1515"/>
      <c r="E11" s="2492" t="s">
        <v>87</v>
      </c>
      <c r="F11" s="2492" t="s">
        <v>305</v>
      </c>
      <c r="G11" s="2492" t="s">
        <v>1889</v>
      </c>
      <c r="H11" s="2492"/>
      <c r="I11" s="2492" t="s">
        <v>1890</v>
      </c>
      <c r="J11" s="2492"/>
      <c r="K11" s="2492"/>
      <c r="L11" s="2492" t="s">
        <v>1891</v>
      </c>
      <c r="M11" s="2480" t="s">
        <v>1892</v>
      </c>
      <c r="N11" s="2491"/>
      <c r="O11" s="1624"/>
      <c r="P11" s="1624"/>
      <c r="Q11" s="1609">
        <v>42</v>
      </c>
    </row>
    <row s="1819" customFormat="1" customHeight="1" ht="29.25">
      <c r="A12" s="1155"/>
      <c r="B12" s="1160"/>
      <c r="C12" s="1155"/>
      <c r="D12" s="1495"/>
      <c r="E12" s="2478"/>
      <c r="F12" s="2492"/>
      <c r="G12" s="1909" t="s">
        <v>1893</v>
      </c>
      <c r="H12" s="1909" t="s">
        <v>309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1894</v>
      </c>
      <c r="O13" s="1535"/>
      <c r="P13" s="511"/>
      <c r="Q13" s="423">
        <v>22</v>
      </c>
    </row>
    <row s="1850" customFormat="1" customHeight="1" ht="23.25">
      <c r="A14" s="2099"/>
      <c r="B14" s="1160"/>
      <c r="C14" s="1160"/>
      <c r="D14" s="801"/>
      <c r="E14" s="2127"/>
      <c r="F14" s="2486"/>
      <c r="G14" s="2487"/>
      <c r="H14" s="2495"/>
      <c r="I14" s="421"/>
      <c r="J14" s="1500"/>
      <c r="K14" s="1500" t="s">
        <v>1888</v>
      </c>
      <c r="L14" s="1543"/>
      <c r="M14" s="1543"/>
      <c r="N14" s="2489"/>
      <c r="O14" s="1535"/>
      <c r="P14" s="511"/>
      <c r="Q14" s="423">
        <v>22</v>
      </c>
    </row>
    <row s="1850" customFormat="1" customHeight="1" ht="23.25">
      <c r="A15" s="2099"/>
      <c r="B15" s="1160"/>
      <c r="C15" s="412"/>
      <c r="D15" s="801"/>
      <c r="E15" s="421"/>
      <c r="F15" s="1500" t="s">
        <v>1880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E98D9-A0B3-8784-4263-24DA440A7EA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301</v>
      </c>
      <c r="E8" s="2209"/>
      <c r="F8" s="2209"/>
      <c r="G8" s="2209"/>
      <c r="H8" s="2209"/>
      <c r="I8" s="2209" t="s">
        <v>302</v>
      </c>
      <c r="M8" s="121">
        <v>14</v>
      </c>
    </row>
    <row customHeight="1" ht="29.25">
      <c r="D9" s="2209" t="s">
        <v>87</v>
      </c>
      <c r="E9" s="2209" t="s">
        <v>1896</v>
      </c>
      <c r="F9" s="2209"/>
      <c r="G9" s="2209"/>
      <c r="H9" s="2209"/>
      <c r="I9" s="2209"/>
      <c r="M9" s="121">
        <v>28</v>
      </c>
    </row>
    <row customHeight="1" ht="24">
      <c r="D10" s="2209"/>
      <c r="E10" s="127" t="s">
        <v>1897</v>
      </c>
      <c r="F10" s="127" t="s">
        <v>1898</v>
      </c>
      <c r="G10" s="127" t="s">
        <v>1899</v>
      </c>
      <c r="H10" s="127" t="s">
        <v>391</v>
      </c>
      <c r="I10" s="2209"/>
      <c r="M10" s="121">
        <v>23</v>
      </c>
    </row>
    <row customHeight="1" ht="12" hidden="1">
      <c r="D11" s="87" t="s">
        <v>108</v>
      </c>
      <c r="E11" s="87" t="s">
        <v>90</v>
      </c>
      <c r="F11" s="87" t="s">
        <v>98</v>
      </c>
      <c r="G11" s="87" t="s">
        <v>91</v>
      </c>
      <c r="H11" s="87" t="s">
        <v>92</v>
      </c>
      <c r="I11" s="87" t="s">
        <v>110</v>
      </c>
      <c r="M11" s="121">
        <v>0</v>
      </c>
    </row>
    <row s="1823" customFormat="1" customHeight="1" ht="26.25">
      <c r="A12" s="145" t="s">
        <v>89</v>
      </c>
      <c r="B12" s="125" t="s">
        <v>28</v>
      </c>
      <c r="C12" s="126"/>
      <c r="D12" s="128" t="s">
        <v>108</v>
      </c>
      <c r="E12" s="381"/>
      <c r="F12" s="381"/>
      <c r="G12" s="1734" t="s">
        <v>28</v>
      </c>
      <c r="H12" s="382"/>
      <c r="I12" s="2169" t="s">
        <v>1900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1901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957F8-D165-2998-231F-606D57857DE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1902</v>
      </c>
      <c r="E7" s="2498"/>
      <c r="F7" s="267"/>
      <c r="J7" s="69">
        <v>22</v>
      </c>
    </row>
    <row customHeight="1" ht="3">
      <c r="C8" s="92"/>
      <c r="D8" s="70"/>
      <c r="E8" s="70"/>
      <c r="J8" s="69">
        <v>3</v>
      </c>
    </row>
    <row customHeight="1" ht="16.8">
      <c r="C9" s="92"/>
      <c r="D9" s="105" t="s">
        <v>87</v>
      </c>
      <c r="E9" s="260" t="s">
        <v>1903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1904</v>
      </c>
      <c r="J13" s="69">
        <v>12</v>
      </c>
    </row>
    <row customHeight="1" ht="3">
      <c r="J14" s="69">
        <v>3</v>
      </c>
    </row>
    <row customHeight="1" ht="23.25">
      <c r="C15" s="137"/>
      <c r="D15" s="2499" t="s">
        <v>1905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D1708-5C85-DB18-9568-424BDD47BF0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1906</v>
      </c>
      <c r="E7" s="2100"/>
      <c r="F7" s="267"/>
      <c r="M7" s="69">
        <v>22</v>
      </c>
    </row>
    <row customHeight="1" ht="3">
      <c r="C8" s="92"/>
      <c r="D8" s="70"/>
      <c r="E8" s="70"/>
      <c r="M8" s="69">
        <v>3</v>
      </c>
    </row>
    <row customHeight="1" ht="16.8">
      <c r="C9" s="92"/>
      <c r="D9" s="105" t="s">
        <v>87</v>
      </c>
      <c r="E9" s="108" t="s">
        <v>288</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49212-FC7C-3603-223F-7A86F5DE02E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280</v>
      </c>
      <c r="M2" s="1553" t="s">
        <v>281</v>
      </c>
      <c r="R2" s="1553" t="s">
        <v>282</v>
      </c>
      <c r="S2" s="1553" t="s">
        <v>281</v>
      </c>
      <c r="X2" s="1553" t="s">
        <v>280</v>
      </c>
      <c r="Y2" s="1553" t="s">
        <v>281</v>
      </c>
      <c r="AD2" s="1553" t="s">
        <v>280</v>
      </c>
      <c r="AE2" s="1553" t="s">
        <v>281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120</v>
      </c>
      <c r="G8" s="2193"/>
      <c r="H8" s="2192" t="s">
        <v>87</v>
      </c>
      <c r="I8" s="2193"/>
      <c r="J8" s="2127" t="s">
        <v>121</v>
      </c>
      <c r="K8" s="1556"/>
      <c r="L8" s="2196" t="s">
        <v>284</v>
      </c>
      <c r="M8" s="2196"/>
      <c r="N8" s="2196"/>
      <c r="O8" s="2196"/>
      <c r="P8" s="2196"/>
      <c r="Q8" s="1557"/>
      <c r="R8" s="2096" t="s">
        <v>285</v>
      </c>
      <c r="S8" s="2197"/>
      <c r="T8" s="2197"/>
      <c r="U8" s="2197"/>
      <c r="V8" s="2197"/>
      <c r="W8" s="1557"/>
      <c r="X8" s="2198" t="s">
        <v>286</v>
      </c>
      <c r="Y8" s="2198"/>
      <c r="Z8" s="2198"/>
      <c r="AA8" s="2198"/>
      <c r="AB8" s="2198"/>
      <c r="AC8" s="1558"/>
      <c r="AD8" s="2127" t="s">
        <v>287</v>
      </c>
      <c r="AE8" s="2127"/>
      <c r="AF8" s="2127"/>
      <c r="AG8" s="2127"/>
      <c r="AH8" s="2101"/>
      <c r="AI8" s="2127" t="s">
        <v>288</v>
      </c>
      <c r="AJ8" s="1574"/>
      <c r="BM8" s="293">
        <v>32</v>
      </c>
    </row>
    <row customHeight="1" ht="23.25">
      <c r="D9" s="2127"/>
      <c r="E9" s="2127"/>
      <c r="F9" s="2175" t="s">
        <v>88</v>
      </c>
      <c r="G9" s="2175" t="s">
        <v>126</v>
      </c>
      <c r="H9" s="2194"/>
      <c r="I9" s="2195"/>
      <c r="J9" s="2101"/>
      <c r="K9" s="1559"/>
      <c r="L9" s="2127" t="s">
        <v>289</v>
      </c>
      <c r="M9" s="2101"/>
      <c r="N9" s="2192" t="s">
        <v>87</v>
      </c>
      <c r="O9" s="2193"/>
      <c r="P9" s="2127" t="s">
        <v>127</v>
      </c>
      <c r="Q9" s="1556"/>
      <c r="R9" s="2127" t="s">
        <v>289</v>
      </c>
      <c r="S9" s="2101"/>
      <c r="T9" s="2192" t="s">
        <v>87</v>
      </c>
      <c r="U9" s="2193"/>
      <c r="V9" s="2127" t="s">
        <v>127</v>
      </c>
      <c r="W9" s="1556"/>
      <c r="X9" s="2127" t="s">
        <v>289</v>
      </c>
      <c r="Y9" s="2101"/>
      <c r="Z9" s="2192" t="s">
        <v>87</v>
      </c>
      <c r="AA9" s="2193"/>
      <c r="AB9" s="2127" t="s">
        <v>290</v>
      </c>
      <c r="AC9" s="1556"/>
      <c r="AD9" s="2127" t="s">
        <v>289</v>
      </c>
      <c r="AE9" s="2101"/>
      <c r="AF9" s="2192" t="s">
        <v>87</v>
      </c>
      <c r="AG9" s="2193"/>
      <c r="AH9" s="2101" t="s">
        <v>290</v>
      </c>
      <c r="AI9" s="2127"/>
      <c r="AJ9" s="1574"/>
      <c r="BM9" s="293">
        <v>22</v>
      </c>
    </row>
    <row customHeight="1" ht="24">
      <c r="D10" s="2175"/>
      <c r="E10" s="2175"/>
      <c r="F10" s="2199"/>
      <c r="G10" s="2199"/>
      <c r="H10" s="2200"/>
      <c r="I10" s="2201"/>
      <c r="J10" s="2192"/>
      <c r="K10" s="1559"/>
      <c r="L10" s="1578" t="s">
        <v>291</v>
      </c>
      <c r="M10" s="1573" t="s">
        <v>292</v>
      </c>
      <c r="N10" s="2194"/>
      <c r="O10" s="2195"/>
      <c r="P10" s="2175"/>
      <c r="Q10" s="1556"/>
      <c r="R10" s="1578" t="s">
        <v>291</v>
      </c>
      <c r="S10" s="1573" t="s">
        <v>292</v>
      </c>
      <c r="T10" s="2194"/>
      <c r="U10" s="2195"/>
      <c r="V10" s="2175"/>
      <c r="W10" s="1556"/>
      <c r="X10" s="1578" t="s">
        <v>291</v>
      </c>
      <c r="Y10" s="1573" t="s">
        <v>292</v>
      </c>
      <c r="Z10" s="2194"/>
      <c r="AA10" s="2195"/>
      <c r="AB10" s="2175"/>
      <c r="AC10" s="1556"/>
      <c r="AD10" s="1578" t="s">
        <v>291</v>
      </c>
      <c r="AE10" s="1573" t="s">
        <v>292</v>
      </c>
      <c r="AF10" s="2194"/>
      <c r="AG10" s="2195"/>
      <c r="AH10" s="2192"/>
      <c r="AI10" s="2175"/>
      <c r="AJ10" s="1574"/>
      <c r="AK10" s="254" t="s">
        <v>293</v>
      </c>
      <c r="AL10" s="254" t="s">
        <v>128</v>
      </c>
      <c r="BM10" s="293">
        <v>23</v>
      </c>
    </row>
    <row customHeight="1" ht="15">
      <c r="D11" s="2183" t="s">
        <v>108</v>
      </c>
      <c r="E11" s="2179" t="s">
        <v>294</v>
      </c>
      <c r="F11" s="2179" t="s">
        <v>295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294</v>
      </c>
      <c r="F17" s="2179" t="s">
        <v>296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294</v>
      </c>
      <c r="F23" s="2179" t="s">
        <v>297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294</v>
      </c>
      <c r="F29" s="2179" t="s">
        <v>298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98</v>
      </c>
      <c r="E35" s="2179" t="s">
        <v>294</v>
      </c>
      <c r="F35" s="2179" t="s">
        <v>299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C6D0D-DE68-883C-1F7F-BF07718C18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1907</v>
      </c>
      <c r="C2" s="2500"/>
      <c r="D2" s="2500"/>
      <c r="E2" s="268"/>
      <c r="F2" s="89">
        <v>22</v>
      </c>
    </row>
    <row customHeight="1" ht="3">
      <c r="F3" s="89">
        <v>3</v>
      </c>
    </row>
    <row customHeight="1" ht="23.25">
      <c r="B4" s="2614" t="s">
        <v>1908</v>
      </c>
      <c r="C4" s="383" t="s">
        <v>1909</v>
      </c>
      <c r="D4" s="383" t="s">
        <v>1910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D403D-CD48-F12B-8288-52E4A6D640D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1911</v>
      </c>
    </row>
    <row r="4" s="264" customFormat="1" customHeight="1" ht="15">
      <c r="C4" s="1816"/>
      <c r="D4" s="113"/>
      <c r="E4" s="377"/>
    </row>
    <row r="6" s="1815" customFormat="1" customHeight="1" ht="17.25">
      <c r="A6" s="1815" t="s">
        <v>1912</v>
      </c>
    </row>
    <row r="8" s="264" customFormat="1" customHeight="1" ht="17.25">
      <c r="C8" s="1817"/>
      <c r="D8" s="113"/>
      <c r="E8" s="114"/>
    </row>
    <row r="11" s="1815" customFormat="1" customHeight="1" ht="17.25">
      <c r="A11" s="1815" t="s">
        <v>1913</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1914</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116</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117</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118</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116</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117</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108</v>
      </c>
      <c r="M34" s="811"/>
      <c r="N34" s="812"/>
      <c r="O34" s="604"/>
      <c r="P34" s="604"/>
      <c r="Q34" s="604"/>
      <c r="R34" s="604"/>
      <c r="S34" s="604"/>
      <c r="T34" s="604"/>
      <c r="U34" s="605"/>
      <c r="V34" s="604"/>
      <c r="W34" s="604"/>
      <c r="X34" s="595"/>
      <c r="Y34" s="595" t="s">
        <v>116</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1918</v>
      </c>
    </row>
    <row customHeight="1" ht="11.25"/>
    <row s="455" customFormat="1" customHeight="1" ht="22.5">
      <c r="A39" s="1791"/>
      <c r="B39" s="457"/>
      <c r="C39" s="859"/>
      <c r="D39" s="440"/>
      <c r="E39" s="860"/>
      <c r="F39" s="1812"/>
      <c r="G39" s="1822"/>
      <c r="H39" s="475"/>
    </row>
    <row customHeight="1" ht="11.25"/>
    <row s="1815" customFormat="1" customHeight="1" ht="11.25">
      <c r="A41" s="1815" t="s">
        <v>1919</v>
      </c>
    </row>
    <row customHeight="1" ht="11.25"/>
    <row s="455" customFormat="1" customHeight="1" ht="22.5">
      <c r="A43" s="457"/>
      <c r="B43" s="457"/>
      <c r="C43" s="457"/>
      <c r="D43" s="440"/>
      <c r="E43" s="860"/>
      <c r="F43" s="861"/>
      <c r="G43" s="1822"/>
      <c r="H43" s="475"/>
    </row>
    <row customHeight="1" ht="11.25"/>
    <row s="1815" customFormat="1" customHeight="1" ht="11.25">
      <c r="A45" s="1815" t="s">
        <v>1920</v>
      </c>
    </row>
    <row customHeight="1" ht="11.25"/>
    <row s="455" customFormat="1" customHeight="1" ht="24">
      <c r="A47" s="2202" t="s">
        <v>314</v>
      </c>
      <c r="B47" s="502"/>
      <c r="C47" s="2213"/>
      <c r="D47" s="445" t="str">
        <f>A47</f>
        <v>5.1</v>
      </c>
      <c r="E47" s="442" t="s">
        <v>315</v>
      </c>
      <c r="F47" s="1976" t="s">
        <v>307</v>
      </c>
      <c r="G47" s="444" t="s">
        <v>316</v>
      </c>
      <c r="H47" s="475"/>
      <c r="I47" s="852"/>
    </row>
    <row s="455" customFormat="1" customHeight="1" ht="22.5">
      <c r="A48" s="2202"/>
      <c r="B48" s="502"/>
      <c r="C48" s="2213"/>
      <c r="D48" s="440" t="str">
        <f>D47&amp;".1"</f>
        <v>5.1.1</v>
      </c>
      <c r="E48" s="439" t="s">
        <v>317</v>
      </c>
      <c r="F48" s="1977" t="s">
        <v>28</v>
      </c>
      <c r="G48" s="474"/>
      <c r="H48" s="475"/>
      <c r="I48" s="852"/>
    </row>
    <row s="455" customFormat="1" customHeight="1" ht="22.5">
      <c r="A49" s="2202"/>
      <c r="B49" s="502"/>
      <c r="C49" s="2213"/>
      <c r="D49" s="440" t="str">
        <f>D47&amp;".2"</f>
        <v>5.1.2</v>
      </c>
      <c r="E49" s="439" t="s">
        <v>318</v>
      </c>
      <c r="F49" s="1732" t="s">
        <v>28</v>
      </c>
      <c r="G49" s="444" t="s">
        <v>319</v>
      </c>
      <c r="H49" s="475"/>
      <c r="I49" s="852"/>
    </row>
    <row s="455" customFormat="1" customHeight="1" ht="22.5">
      <c r="A50" s="2202"/>
      <c r="B50" s="502"/>
      <c r="C50" s="2213"/>
      <c r="D50" s="440" t="str">
        <f>D47&amp;".3"</f>
        <v>5.1.3</v>
      </c>
      <c r="E50" s="439" t="s">
        <v>320</v>
      </c>
      <c r="F50" s="1977" t="s">
        <v>28</v>
      </c>
      <c r="G50" s="474"/>
      <c r="H50" s="475"/>
      <c r="I50" s="852"/>
    </row>
    <row s="455" customFormat="1" customHeight="1" ht="22.5">
      <c r="A51" s="2202"/>
      <c r="B51" s="502"/>
      <c r="C51" s="2213"/>
      <c r="D51" s="440" t="str">
        <f>D47&amp;".4"</f>
        <v>5.1.4</v>
      </c>
      <c r="E51" s="439" t="s">
        <v>321</v>
      </c>
      <c r="F51" s="1977" t="s">
        <v>28</v>
      </c>
      <c r="G51" s="444" t="s">
        <v>322</v>
      </c>
      <c r="H51" s="475"/>
      <c r="I51" s="852"/>
    </row>
    <row r="54" s="1815" customFormat="1" customHeight="1" ht="17.25">
      <c r="A54" s="1815" t="s">
        <v>1921</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393</v>
      </c>
      <c r="Q56" s="516" t="s">
        <v>394</v>
      </c>
      <c r="R56" s="517" t="s">
        <v>395</v>
      </c>
      <c r="S56" s="1636" t="s">
        <v>396</v>
      </c>
      <c r="T56" s="1636"/>
      <c r="U56" s="1636"/>
      <c r="V56" s="1636"/>
    </row>
    <row r="58" s="1815" customFormat="1" customHeight="1" ht="11.25">
      <c r="A58" s="1815" t="s">
        <v>1922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382</v>
      </c>
      <c r="AQ60" s="1624" t="s">
        <v>382</v>
      </c>
      <c r="AR60" s="1636"/>
      <c r="AS60" s="1636"/>
    </row>
    <row r="62" s="1815" customFormat="1" customHeight="1" ht="11.25">
      <c r="A62" s="1815" t="s">
        <v>1923</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1924</v>
      </c>
    </row>
    <row r="68" s="1635" customFormat="1" customHeight="1" ht="14.25">
      <c r="A68" s="343"/>
      <c r="B68" s="1160"/>
      <c r="C68" s="376"/>
      <c r="D68" s="1810"/>
      <c r="E68" s="886"/>
      <c r="F68" s="1825"/>
      <c r="G68" s="89"/>
      <c r="I68" s="1624"/>
      <c r="J68" s="1624"/>
    </row>
    <row r="70" s="1815" customFormat="1" customHeight="1" ht="11.25">
      <c r="A70" s="1815" t="s">
        <v>1925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1927</v>
      </c>
    </row>
    <row r="75" s="1815" customFormat="1" customHeight="1" ht="11.25">
      <c r="A75" s="1815" t="s">
        <v>1928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1926</v>
      </c>
    </row>
    <row r="79" s="1815" customFormat="1" customHeight="1" ht="11.25">
      <c r="A79" s="1815" t="s">
        <v>1929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1941</v>
      </c>
    </row>
    <row r="139" s="1850" customFormat="1" customHeight="1" ht="45">
      <c r="A139" s="1806"/>
      <c r="B139" s="1160"/>
      <c r="C139" s="412"/>
      <c r="D139" s="89"/>
      <c r="E139" s="2572"/>
      <c r="F139" s="2108" t="s">
        <v>108</v>
      </c>
      <c r="G139" s="2575" t="s">
        <v>28</v>
      </c>
      <c r="H139" s="289"/>
      <c r="I139" s="637" t="s">
        <v>108</v>
      </c>
      <c r="J139" s="1807" t="s">
        <v>1942</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267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268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269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267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268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267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267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268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269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267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268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267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269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9771E-0278-6E08-25E5-70326C5578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1951</v>
      </c>
      <c r="B1" s="846"/>
      <c r="C1" s="982" t="s">
        <v>1952</v>
      </c>
      <c r="D1" s="980" t="s">
        <v>807</v>
      </c>
      <c r="E1" s="980" t="s">
        <v>853</v>
      </c>
      <c r="F1" s="980" t="s">
        <v>906</v>
      </c>
      <c r="G1" s="980" t="s">
        <v>893</v>
      </c>
      <c r="H1" s="980" t="s">
        <v>1627</v>
      </c>
    </row>
    <row customHeight="1" ht="9">
      <c r="A2" s="983" t="s">
        <v>1953</v>
      </c>
      <c r="B2" s="983"/>
      <c r="C2" s="984" t="str">
        <f>INDEX(TEMPLATE_NUMBER_FORM_LIST,MATCH(TEMPLATE_SPHERE,TEMPLATE_SPHERE_LIST,0))</f>
        <v>10</v>
      </c>
      <c r="D2" s="983" t="s">
        <v>1476</v>
      </c>
      <c r="E2" s="983" t="s">
        <v>147</v>
      </c>
      <c r="F2" s="985" t="s">
        <v>147</v>
      </c>
      <c r="G2" s="983" t="s">
        <v>147</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1955</v>
      </c>
      <c r="B4" s="846" t="s">
        <v>109</v>
      </c>
      <c r="C4" s="984" t="str">
        <f>IF(TEMPLATE_SPHERE="HEAT",D4,IF(TEMPLATE_SPHERE="TKO",H4,E4))</f>
        <v>Форма 1. Информация об организации, осуществляющей водоотведение (общая информация)</v>
      </c>
      <c r="D4" s="983" t="s">
        <v>1956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1957</v>
      </c>
    </row>
    <row customHeight="1" ht="117">
      <c r="A5" s="846" t="s">
        <v>1958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1960</v>
      </c>
    </row>
    <row customHeight="1" ht="90">
      <c r="A6" s="846" t="s">
        <v>1961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1962</v>
      </c>
      <c r="B7" s="846" t="s">
        <v>98</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1963</v>
      </c>
      <c r="E7" s="846" t="s">
        <v>1964</v>
      </c>
      <c r="F7" s="986"/>
      <c r="G7" s="986"/>
      <c r="H7" s="986"/>
    </row>
    <row customHeight="1" ht="108">
      <c r="A8" s="846" t="s">
        <v>1965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1966</v>
      </c>
      <c r="F8" s="986"/>
      <c r="G8" s="986"/>
      <c r="H8" s="986"/>
    </row>
    <row customHeight="1" ht="99">
      <c r="A9" s="846" t="s">
        <v>1967</v>
      </c>
      <c r="B9" s="846"/>
      <c r="C9" s="846" t="s">
        <v>1968</v>
      </c>
      <c r="D9" s="846"/>
      <c r="E9" s="846"/>
      <c r="F9" s="986"/>
      <c r="G9" s="986"/>
      <c r="H9" s="986"/>
    </row>
    <row customHeight="1" ht="126">
      <c r="A10" s="846" t="s">
        <v>1969</v>
      </c>
      <c r="B10" s="846"/>
      <c r="C10" s="846" t="s">
        <v>1970</v>
      </c>
      <c r="D10" s="846"/>
      <c r="E10" s="846"/>
      <c r="F10" s="986"/>
      <c r="G10" s="986"/>
      <c r="H10" s="986"/>
    </row>
    <row customHeight="1" ht="108">
      <c r="A11" s="846" t="s">
        <v>1971</v>
      </c>
      <c r="B11" s="846"/>
      <c r="C11" s="846" t="s">
        <v>1972</v>
      </c>
      <c r="D11" s="846"/>
      <c r="E11" s="846"/>
      <c r="F11" s="986"/>
      <c r="G11" s="986"/>
      <c r="H11" s="986"/>
    </row>
    <row customHeight="1" ht="54">
      <c r="A12" s="846" t="s">
        <v>1973</v>
      </c>
      <c r="B12" s="846"/>
      <c r="C12" s="846" t="s">
        <v>1974</v>
      </c>
      <c r="D12" s="846"/>
      <c r="E12" s="846"/>
      <c r="F12" s="986"/>
      <c r="G12" s="986"/>
      <c r="H12" s="986"/>
    </row>
    <row customHeight="1" ht="45">
      <c r="A13" s="846" t="s">
        <v>1975</v>
      </c>
      <c r="B13" s="846"/>
      <c r="C13" s="846" t="s">
        <v>1976</v>
      </c>
      <c r="D13" s="846"/>
      <c r="E13" s="846"/>
      <c r="F13" s="986"/>
      <c r="G13" s="986"/>
      <c r="H13" s="986"/>
    </row>
    <row customHeight="1" ht="117">
      <c r="A14" s="846" t="s">
        <v>1977</v>
      </c>
      <c r="B14" s="846"/>
      <c r="C14" s="846" t="s">
        <v>1978</v>
      </c>
      <c r="D14" s="846"/>
      <c r="E14" s="846"/>
      <c r="F14" s="986"/>
      <c r="G14" s="986"/>
      <c r="H14" s="986"/>
    </row>
    <row customHeight="1" ht="117">
      <c r="A15" s="846" t="s">
        <v>1979</v>
      </c>
      <c r="B15" s="846"/>
      <c r="C15" s="846" t="s">
        <v>1980</v>
      </c>
      <c r="D15" s="846"/>
      <c r="E15" s="846"/>
      <c r="F15" s="986"/>
      <c r="G15" s="986"/>
      <c r="H15" s="986"/>
    </row>
    <row customHeight="1" ht="63">
      <c r="A16" s="846" t="s">
        <v>1981</v>
      </c>
      <c r="B16" s="846"/>
      <c r="C16" s="846" t="s">
        <v>1982</v>
      </c>
      <c r="D16" s="846"/>
      <c r="E16" s="846"/>
      <c r="F16" s="986"/>
      <c r="G16" s="986"/>
      <c r="H16" s="986"/>
    </row>
    <row customHeight="1" ht="54">
      <c r="A17" s="846" t="s">
        <v>1983</v>
      </c>
      <c r="B17" s="846"/>
      <c r="C17" s="984" t="s">
        <v>1984</v>
      </c>
      <c r="D17" s="846"/>
      <c r="E17" s="846"/>
      <c r="F17" s="986"/>
      <c r="G17" s="986"/>
      <c r="H17" s="986"/>
    </row>
    <row customHeight="1" ht="27">
      <c r="A18" s="846" t="s">
        <v>1985</v>
      </c>
      <c r="B18" s="846"/>
      <c r="C18" s="984" t="s">
        <v>1986</v>
      </c>
      <c r="D18" s="846"/>
      <c r="E18" s="846"/>
      <c r="F18" s="986"/>
      <c r="G18" s="986"/>
      <c r="H18" s="986"/>
    </row>
    <row customHeight="1" ht="54">
      <c r="A19" s="846" t="s">
        <v>1987</v>
      </c>
      <c r="B19" s="846"/>
      <c r="C19" s="984" t="s">
        <v>1988</v>
      </c>
      <c r="D19" s="846"/>
      <c r="E19" s="846"/>
      <c r="F19" s="986"/>
      <c r="G19" s="986"/>
      <c r="H19" s="986"/>
    </row>
    <row customHeight="1" ht="36">
      <c r="A20" s="846" t="s">
        <v>1989</v>
      </c>
      <c r="B20" s="846"/>
      <c r="C20" s="984" t="s">
        <v>1990</v>
      </c>
      <c r="D20" s="846"/>
      <c r="E20" s="846"/>
      <c r="F20" s="986"/>
      <c r="G20" s="986"/>
      <c r="H20" s="986"/>
    </row>
    <row customHeight="1" ht="36">
      <c r="A21" s="846" t="s">
        <v>1991</v>
      </c>
      <c r="B21" s="846"/>
      <c r="C21" s="984" t="s">
        <v>1992</v>
      </c>
      <c r="D21" s="846"/>
      <c r="E21" s="846"/>
      <c r="F21" s="986"/>
      <c r="G21" s="986"/>
      <c r="H21" s="986"/>
    </row>
    <row customHeight="1" ht="27">
      <c r="A22" s="846" t="s">
        <v>1993</v>
      </c>
      <c r="B22" s="846"/>
      <c r="C22" s="984" t="s">
        <v>1994</v>
      </c>
      <c r="D22" s="846"/>
      <c r="E22" s="846"/>
      <c r="F22" s="986"/>
      <c r="G22" s="986"/>
      <c r="H22" s="986"/>
    </row>
    <row customHeight="1" ht="36">
      <c r="A23" s="846" t="s">
        <v>1995</v>
      </c>
      <c r="B23" s="846"/>
      <c r="C23" s="984" t="s">
        <v>1996</v>
      </c>
      <c r="D23" s="846"/>
      <c r="E23" s="846"/>
      <c r="F23" s="986"/>
      <c r="G23" s="986"/>
      <c r="H23" s="986"/>
    </row>
    <row customHeight="1" ht="28.5">
      <c r="A24" s="846" t="s">
        <v>1997</v>
      </c>
      <c r="B24" s="846"/>
      <c r="C24" s="984" t="s">
        <v>1998</v>
      </c>
      <c r="D24" s="846"/>
      <c r="E24" s="846"/>
      <c r="F24" s="986"/>
      <c r="G24" s="986"/>
      <c r="H24" s="986"/>
    </row>
    <row customHeight="1" ht="36">
      <c r="A25" s="846" t="s">
        <v>1999</v>
      </c>
      <c r="B25" s="846"/>
      <c r="C25" s="984" t="s">
        <v>2000</v>
      </c>
      <c r="D25" s="846"/>
      <c r="E25" s="846"/>
      <c r="F25" s="986"/>
      <c r="G25" s="986"/>
      <c r="H25" s="986"/>
    </row>
    <row customHeight="1" ht="27">
      <c r="A26" s="846" t="s">
        <v>2001</v>
      </c>
      <c r="B26" s="846"/>
      <c r="C26" s="984" t="s">
        <v>2002</v>
      </c>
      <c r="D26" s="846"/>
      <c r="E26" s="846"/>
      <c r="F26" s="986"/>
      <c r="G26" s="986"/>
      <c r="H26" s="986"/>
    </row>
    <row customHeight="1" ht="36">
      <c r="A27" s="846" t="s">
        <v>2003</v>
      </c>
      <c r="B27" s="846"/>
      <c r="C27" s="984" t="s">
        <v>2004</v>
      </c>
      <c r="D27" s="846"/>
      <c r="E27" s="846"/>
      <c r="F27" s="986"/>
      <c r="G27" s="986"/>
      <c r="H27" s="986"/>
    </row>
    <row customHeight="1" ht="28.5">
      <c r="A28" s="846" t="s">
        <v>2005</v>
      </c>
      <c r="B28" s="846"/>
      <c r="C28" s="984" t="s">
        <v>2006</v>
      </c>
      <c r="D28" s="846"/>
      <c r="E28" s="846"/>
      <c r="F28" s="986"/>
      <c r="G28" s="986"/>
      <c r="H28" s="986"/>
    </row>
    <row customHeight="1" ht="126">
      <c r="A29" s="846" t="s">
        <v>2007</v>
      </c>
      <c r="B29" s="846" t="s">
        <v>1578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2009</v>
      </c>
    </row>
    <row customHeight="1" ht="36">
      <c r="A30" s="846" t="s">
        <v>2010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2012</v>
      </c>
      <c r="B31" s="846"/>
      <c r="C31" s="984" t="str">
        <f>IF(TEMPLATE_SPHERE="HEAT",D31,IF(TEMPLATE_SPHERE="TKO",H31,E31))</f>
        <v>Форма 1. Информация об организации, осуществляющей водоотведение (общая информация)</v>
      </c>
      <c r="D31" s="846" t="s">
        <v>2013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2016</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43420B-64EC-3458-77D3-11E8CD1B38C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2017</v>
      </c>
      <c r="D1" s="898"/>
      <c r="E1" s="898"/>
      <c r="F1" s="898"/>
      <c r="G1" s="898"/>
      <c r="H1" s="898" t="s">
        <v>2018</v>
      </c>
      <c r="I1" s="898"/>
      <c r="J1" s="898"/>
      <c r="K1" s="898"/>
      <c r="L1" s="898"/>
      <c r="M1" s="898" t="s">
        <v>2019</v>
      </c>
      <c r="N1" s="898" t="s">
        <v>2020</v>
      </c>
      <c r="O1" s="2592" t="s">
        <v>2021</v>
      </c>
      <c r="P1" s="2592"/>
      <c r="Q1" s="2592"/>
      <c r="R1" s="2592"/>
      <c r="S1" s="2592"/>
      <c r="T1" s="2592" t="s">
        <v>2019</v>
      </c>
      <c r="U1" s="2592"/>
      <c r="V1" s="2592"/>
      <c r="W1" s="2592"/>
      <c r="X1" s="2592"/>
      <c r="Y1" s="999"/>
      <c r="Z1" s="2592" t="s">
        <v>2022</v>
      </c>
      <c r="AA1" s="2592"/>
      <c r="AB1" s="2592"/>
      <c r="AC1" s="2592"/>
      <c r="AD1" s="2592"/>
    </row>
    <row customHeight="1" ht="18">
      <c r="A2" s="846"/>
      <c r="B2" s="846"/>
      <c r="C2" s="841" t="s">
        <v>807</v>
      </c>
      <c r="D2" s="841" t="s">
        <v>853</v>
      </c>
      <c r="E2" s="841" t="s">
        <v>906</v>
      </c>
      <c r="F2" s="841" t="s">
        <v>893</v>
      </c>
      <c r="G2" s="841" t="s">
        <v>1627</v>
      </c>
      <c r="H2" s="843"/>
      <c r="I2" s="843"/>
      <c r="J2" s="843"/>
      <c r="K2" s="843"/>
      <c r="L2" s="843"/>
      <c r="M2" s="843"/>
      <c r="N2" s="843"/>
      <c r="O2" s="841" t="s">
        <v>807</v>
      </c>
      <c r="P2" s="841" t="s">
        <v>853</v>
      </c>
      <c r="Q2" s="841" t="s">
        <v>893</v>
      </c>
      <c r="R2" s="841" t="s">
        <v>906</v>
      </c>
      <c r="S2" s="841" t="s">
        <v>1627</v>
      </c>
      <c r="T2" s="841" t="s">
        <v>807</v>
      </c>
      <c r="U2" s="841" t="s">
        <v>853</v>
      </c>
      <c r="V2" s="841" t="s">
        <v>893</v>
      </c>
      <c r="W2" s="841" t="s">
        <v>906</v>
      </c>
      <c r="X2" s="841" t="s">
        <v>1627</v>
      </c>
      <c r="Y2" s="841"/>
      <c r="Z2" s="841" t="s">
        <v>807</v>
      </c>
      <c r="AA2" s="850" t="s">
        <v>853</v>
      </c>
      <c r="AB2" s="841" t="s">
        <v>893</v>
      </c>
      <c r="AC2" s="841" t="s">
        <v>906</v>
      </c>
      <c r="AD2" s="841" t="s">
        <v>1627</v>
      </c>
    </row>
    <row customHeight="1" ht="162">
      <c r="A3" s="845" t="s">
        <v>26</v>
      </c>
      <c r="B3" s="845"/>
      <c r="C3" s="2596" t="s">
        <v>2023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2024</v>
      </c>
      <c r="AA3" s="843" t="s">
        <v>2025</v>
      </c>
      <c r="AB3" s="846" t="s">
        <v>2026</v>
      </c>
      <c r="AC3" s="846" t="s">
        <v>2027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1660</v>
      </c>
      <c r="F11" s="2599" t="s">
        <v>2028</v>
      </c>
      <c r="G11" s="2599"/>
      <c r="H11" s="898" t="s">
        <v>2029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2030</v>
      </c>
      <c r="U11" s="843" t="s">
        <v>2031</v>
      </c>
      <c r="V11" s="843"/>
      <c r="W11" s="843"/>
      <c r="X11" s="843"/>
      <c r="Y11" s="1000"/>
      <c r="Z11" s="846" t="s">
        <v>2032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2034</v>
      </c>
      <c r="U12" s="843" t="s">
        <v>2035</v>
      </c>
      <c r="V12" s="843"/>
      <c r="W12" s="843"/>
      <c r="X12" s="843"/>
      <c r="Y12" s="1000"/>
      <c r="Z12" s="846" t="s">
        <v>2036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2038</v>
      </c>
      <c r="U13" s="844" t="s">
        <v>2039</v>
      </c>
      <c r="V13" s="844"/>
      <c r="W13" s="844"/>
      <c r="X13" s="843"/>
      <c r="Y13" s="1000"/>
      <c r="Z13" s="846" t="s">
        <v>2040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2042</v>
      </c>
      <c r="AA14" s="849" t="s">
        <v>2042</v>
      </c>
      <c r="AB14" s="846"/>
      <c r="AC14" s="846"/>
      <c r="AD14" s="846"/>
    </row>
    <row customHeight="1" ht="108">
      <c r="A15" s="2593"/>
      <c r="B15" s="899">
        <v>5</v>
      </c>
      <c r="C15" s="2600"/>
      <c r="D15" s="2600"/>
      <c r="E15" s="2600"/>
      <c r="F15" s="2600"/>
      <c r="G15" s="2600"/>
      <c r="H15" s="2594" t="s">
        <v>2043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2029</v>
      </c>
      <c r="D18" s="967" t="s">
        <v>2029</v>
      </c>
      <c r="E18" s="843" t="s">
        <v>2029</v>
      </c>
      <c r="F18" s="843" t="s">
        <v>2029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2046</v>
      </c>
      <c r="U18" s="846" t="s">
        <v>2047</v>
      </c>
      <c r="V18" s="846" t="s">
        <v>2048</v>
      </c>
      <c r="W18" s="846" t="s">
        <v>2049</v>
      </c>
      <c r="X18" s="843"/>
      <c r="Y18" s="1000"/>
      <c r="Z18" s="846" t="s">
        <v>2050</v>
      </c>
      <c r="AA18" s="849" t="s">
        <v>2051</v>
      </c>
      <c r="AB18" s="849" t="s">
        <v>2051</v>
      </c>
      <c r="AC18" s="849" t="s">
        <v>2051</v>
      </c>
      <c r="AD18" s="846"/>
    </row>
    <row customHeight="1" ht="36">
      <c r="A19" s="845"/>
      <c r="B19" s="899">
        <v>2</v>
      </c>
      <c r="C19" s="843" t="s">
        <v>2033</v>
      </c>
      <c r="D19" s="967" t="s">
        <v>2033</v>
      </c>
      <c r="E19" s="843" t="s">
        <v>2033</v>
      </c>
      <c r="F19" s="843" t="s">
        <v>2033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2052</v>
      </c>
      <c r="U19" s="846" t="s">
        <v>2053</v>
      </c>
      <c r="V19" s="846" t="s">
        <v>2054</v>
      </c>
      <c r="W19" s="846" t="s">
        <v>2055</v>
      </c>
      <c r="X19" s="843"/>
      <c r="Y19" s="1000"/>
      <c r="Z19" s="846" t="s">
        <v>2056</v>
      </c>
      <c r="AA19" s="849" t="s">
        <v>2056</v>
      </c>
      <c r="AB19" s="849" t="s">
        <v>2056</v>
      </c>
      <c r="AC19" s="849" t="s">
        <v>2056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2057</v>
      </c>
      <c r="U20" s="846" t="s">
        <v>2058</v>
      </c>
      <c r="V20" s="846" t="s">
        <v>2059</v>
      </c>
      <c r="W20" s="846" t="s">
        <v>2060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308</v>
      </c>
      <c r="P21" s="957"/>
      <c r="Q21" s="957"/>
      <c r="R21" s="957"/>
      <c r="S21" s="957"/>
      <c r="T21" s="964" t="s">
        <v>2061</v>
      </c>
      <c r="U21" s="846"/>
      <c r="V21" s="846"/>
      <c r="W21" s="846"/>
      <c r="X21" s="843"/>
      <c r="Y21" s="1000"/>
      <c r="Z21" s="846" t="s">
        <v>2062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308</v>
      </c>
      <c r="R22" s="957"/>
      <c r="S22" s="957"/>
      <c r="T22" s="964"/>
      <c r="U22" s="846"/>
      <c r="V22" s="846" t="s">
        <v>2063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311</v>
      </c>
      <c r="R23" s="957"/>
      <c r="S23" s="957"/>
      <c r="T23" s="964"/>
      <c r="U23" s="846"/>
      <c r="V23" s="846" t="s">
        <v>2064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2065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311</v>
      </c>
      <c r="P25" s="957" t="s">
        <v>308</v>
      </c>
      <c r="Q25" s="957" t="s">
        <v>735</v>
      </c>
      <c r="R25" s="957" t="s">
        <v>308</v>
      </c>
      <c r="S25" s="957"/>
      <c r="T25" s="964" t="s">
        <v>2066</v>
      </c>
      <c r="U25" s="846" t="s">
        <v>2066</v>
      </c>
      <c r="V25" s="846" t="s">
        <v>2066</v>
      </c>
      <c r="W25" s="846" t="s">
        <v>2066</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2067</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2068</v>
      </c>
      <c r="V26" s="964" t="s">
        <v>2068</v>
      </c>
      <c r="W26" s="964" t="s">
        <v>2068</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2069</v>
      </c>
      <c r="R27" s="957" t="s">
        <v>720</v>
      </c>
      <c r="S27" s="957"/>
      <c r="T27" s="964" t="s">
        <v>2070</v>
      </c>
      <c r="U27" s="964" t="s">
        <v>2070</v>
      </c>
      <c r="V27" s="964" t="s">
        <v>2070</v>
      </c>
      <c r="W27" s="964" t="s">
        <v>2070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2071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311</v>
      </c>
      <c r="Q29" s="957"/>
      <c r="R29" s="957" t="s">
        <v>311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2072</v>
      </c>
      <c r="V29" s="846"/>
      <c r="W29" s="846" t="s">
        <v>2072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2073</v>
      </c>
      <c r="U30" s="846" t="s">
        <v>2073</v>
      </c>
      <c r="V30" s="846" t="s">
        <v>2073</v>
      </c>
      <c r="W30" s="846" t="s">
        <v>2073</v>
      </c>
      <c r="X30" s="843"/>
      <c r="Y30" s="1000"/>
      <c r="Z30" s="846"/>
      <c r="AA30" s="849" t="s">
        <v>2074</v>
      </c>
      <c r="AB30" s="849" t="s">
        <v>2074</v>
      </c>
      <c r="AC30" s="849" t="s">
        <v>2074</v>
      </c>
      <c r="AD30" s="846"/>
    </row>
    <row customHeight="1" ht="18">
      <c r="A31" s="845"/>
      <c r="B31" s="899">
        <v>14</v>
      </c>
      <c r="C31" s="843" t="s">
        <v>2075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2076</v>
      </c>
      <c r="P31" s="957" t="s">
        <v>731</v>
      </c>
      <c r="Q31" s="957" t="s">
        <v>2076</v>
      </c>
      <c r="R31" s="957" t="s">
        <v>731</v>
      </c>
      <c r="S31" s="957"/>
      <c r="T31" s="965" t="s">
        <v>2077</v>
      </c>
      <c r="U31" s="846" t="s">
        <v>2077</v>
      </c>
      <c r="V31" s="846" t="s">
        <v>2077</v>
      </c>
      <c r="W31" s="846" t="s">
        <v>2077</v>
      </c>
      <c r="X31" s="843"/>
      <c r="Y31" s="1000"/>
      <c r="Z31" s="846"/>
      <c r="AA31" s="849"/>
      <c r="AB31" s="849"/>
      <c r="AC31" s="849"/>
      <c r="AD31" s="846"/>
    </row>
    <row customHeight="1" ht="36">
      <c r="A32" s="845"/>
      <c r="B32" s="899">
        <v>15</v>
      </c>
      <c r="C32" s="843" t="s">
        <v>2078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2079</v>
      </c>
      <c r="P32" s="957" t="s">
        <v>733</v>
      </c>
      <c r="Q32" s="957" t="s">
        <v>2079</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2080</v>
      </c>
      <c r="V32" s="846" t="s">
        <v>2080</v>
      </c>
      <c r="W32" s="846" t="s">
        <v>2080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2081</v>
      </c>
      <c r="V33" s="846" t="s">
        <v>2081</v>
      </c>
      <c r="W33" s="846" t="s">
        <v>2082</v>
      </c>
      <c r="X33" s="843"/>
      <c r="Y33" s="1000"/>
      <c r="Z33" s="846"/>
      <c r="AA33" s="849" t="s">
        <v>2083</v>
      </c>
      <c r="AB33" s="849" t="s">
        <v>2083</v>
      </c>
      <c r="AC33" s="849" t="s">
        <v>2083</v>
      </c>
      <c r="AD33" s="846"/>
    </row>
    <row customHeight="1" ht="27">
      <c r="A34" s="845"/>
      <c r="B34" s="899">
        <v>17</v>
      </c>
      <c r="C34" s="843" t="s">
        <v>2084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2085</v>
      </c>
      <c r="P34" s="957" t="s">
        <v>2067</v>
      </c>
      <c r="Q34" s="957" t="s">
        <v>2085</v>
      </c>
      <c r="R34" s="957" t="s">
        <v>2067</v>
      </c>
      <c r="S34" s="957"/>
      <c r="T34" s="966" t="s">
        <v>2086</v>
      </c>
      <c r="U34" s="846" t="s">
        <v>2086</v>
      </c>
      <c r="V34" s="846" t="s">
        <v>2086</v>
      </c>
      <c r="W34" s="846" t="s">
        <v>2087</v>
      </c>
      <c r="X34" s="843"/>
      <c r="Y34" s="1000"/>
      <c r="Z34" s="846"/>
      <c r="AA34" s="849"/>
      <c r="AB34" s="846"/>
      <c r="AC34" s="846"/>
      <c r="AD34" s="846"/>
    </row>
    <row customHeight="1" ht="45">
      <c r="A35" s="845"/>
      <c r="B35" s="899">
        <v>18</v>
      </c>
      <c r="C35" s="843" t="s">
        <v>2088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2089</v>
      </c>
      <c r="P35" s="957" t="s">
        <v>2069</v>
      </c>
      <c r="Q35" s="957" t="s">
        <v>2089</v>
      </c>
      <c r="R35" s="957" t="s">
        <v>2069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2090</v>
      </c>
      <c r="V35" s="846" t="s">
        <v>2090</v>
      </c>
      <c r="W35" s="846" t="s">
        <v>2090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2091</v>
      </c>
      <c r="U36" s="846" t="s">
        <v>2091</v>
      </c>
      <c r="V36" s="846" t="s">
        <v>2091</v>
      </c>
      <c r="W36" s="846" t="s">
        <v>2091</v>
      </c>
      <c r="X36" s="843"/>
      <c r="Y36" s="1000"/>
      <c r="Z36" s="846"/>
      <c r="AA36" s="849"/>
      <c r="AB36" s="846"/>
      <c r="AC36" s="846"/>
      <c r="AD36" s="846"/>
    </row>
    <row customHeight="1" ht="18">
      <c r="A37" s="845"/>
      <c r="B37" s="899">
        <v>20</v>
      </c>
      <c r="C37" s="843" t="s">
        <v>2092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2093</v>
      </c>
      <c r="P37" s="957" t="s">
        <v>2076</v>
      </c>
      <c r="Q37" s="957" t="s">
        <v>2093</v>
      </c>
      <c r="R37" s="957" t="s">
        <v>2076</v>
      </c>
      <c r="S37" s="957"/>
      <c r="T37" s="964" t="s">
        <v>2094</v>
      </c>
      <c r="U37" s="846" t="s">
        <v>2094</v>
      </c>
      <c r="V37" s="846" t="s">
        <v>2094</v>
      </c>
      <c r="W37" s="846" t="s">
        <v>2094</v>
      </c>
      <c r="X37" s="843"/>
      <c r="Y37" s="1000"/>
      <c r="Z37" s="846"/>
      <c r="AA37" s="849"/>
      <c r="AB37" s="846"/>
      <c r="AC37" s="846"/>
      <c r="AD37" s="846"/>
    </row>
    <row customHeight="1" ht="18">
      <c r="A38" s="845"/>
      <c r="B38" s="899">
        <v>21</v>
      </c>
      <c r="C38" s="843" t="s">
        <v>2095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2096</v>
      </c>
      <c r="P38" s="957" t="s">
        <v>2079</v>
      </c>
      <c r="Q38" s="957" t="s">
        <v>2096</v>
      </c>
      <c r="R38" s="957" t="s">
        <v>2079</v>
      </c>
      <c r="S38" s="957"/>
      <c r="T38" s="964" t="s">
        <v>2097</v>
      </c>
      <c r="U38" s="846" t="s">
        <v>2097</v>
      </c>
      <c r="V38" s="846" t="s">
        <v>2097</v>
      </c>
      <c r="W38" s="846" t="s">
        <v>2097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2098</v>
      </c>
      <c r="U39" s="846" t="s">
        <v>2099</v>
      </c>
      <c r="V39" s="846" t="s">
        <v>2100</v>
      </c>
      <c r="W39" s="846" t="s">
        <v>2101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2102</v>
      </c>
      <c r="P40" s="957" t="s">
        <v>741</v>
      </c>
      <c r="Q40" s="957" t="s">
        <v>2102</v>
      </c>
      <c r="R40" s="957" t="s">
        <v>741</v>
      </c>
      <c r="S40" s="957"/>
      <c r="T40" s="843" t="s">
        <v>2103</v>
      </c>
      <c r="U40" s="843" t="s">
        <v>2103</v>
      </c>
      <c r="V40" s="843" t="s">
        <v>2103</v>
      </c>
      <c r="W40" s="843" t="s">
        <v>2103</v>
      </c>
      <c r="X40" s="843"/>
      <c r="Y40" s="1000"/>
      <c r="Z40" s="846" t="s">
        <v>2104</v>
      </c>
      <c r="AA40" s="849" t="s">
        <v>2104</v>
      </c>
      <c r="AB40" s="849" t="s">
        <v>2104</v>
      </c>
      <c r="AC40" s="849" t="s">
        <v>2104</v>
      </c>
      <c r="AD40" s="846"/>
    </row>
    <row customHeight="1" ht="27">
      <c r="A41" s="845"/>
      <c r="B41" s="899">
        <v>24</v>
      </c>
      <c r="C41" s="843" t="s">
        <v>2105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2106</v>
      </c>
      <c r="P41" s="957" t="s">
        <v>2093</v>
      </c>
      <c r="Q41" s="957" t="s">
        <v>2106</v>
      </c>
      <c r="R41" s="957" t="s">
        <v>2093</v>
      </c>
      <c r="S41" s="957"/>
      <c r="T41" s="843" t="s">
        <v>2107</v>
      </c>
      <c r="U41" s="843" t="s">
        <v>2107</v>
      </c>
      <c r="V41" s="843" t="s">
        <v>2107</v>
      </c>
      <c r="W41" s="843" t="s">
        <v>2107</v>
      </c>
      <c r="X41" s="843"/>
      <c r="Y41" s="1000"/>
      <c r="Z41" s="846" t="s">
        <v>2108</v>
      </c>
      <c r="AA41" s="846" t="s">
        <v>2108</v>
      </c>
      <c r="AB41" s="846" t="s">
        <v>2108</v>
      </c>
      <c r="AC41" s="846" t="s">
        <v>2108</v>
      </c>
      <c r="AD41" s="846"/>
    </row>
    <row customHeight="1" ht="27">
      <c r="A42" s="845"/>
      <c r="B42" s="899">
        <v>25</v>
      </c>
      <c r="C42" s="843" t="s">
        <v>2109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2110</v>
      </c>
      <c r="P42" s="957" t="s">
        <v>2096</v>
      </c>
      <c r="Q42" s="957" t="s">
        <v>2110</v>
      </c>
      <c r="R42" s="957" t="s">
        <v>2096</v>
      </c>
      <c r="S42" s="957"/>
      <c r="T42" s="843" t="s">
        <v>2111</v>
      </c>
      <c r="U42" s="843" t="s">
        <v>2111</v>
      </c>
      <c r="V42" s="843" t="s">
        <v>2111</v>
      </c>
      <c r="W42" s="843" t="s">
        <v>2111</v>
      </c>
      <c r="X42" s="843"/>
      <c r="Y42" s="1000"/>
      <c r="Z42" s="846" t="s">
        <v>2112</v>
      </c>
      <c r="AA42" s="846" t="s">
        <v>2112</v>
      </c>
      <c r="AB42" s="846" t="s">
        <v>2112</v>
      </c>
      <c r="AC42" s="846" t="s">
        <v>2112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2113</v>
      </c>
      <c r="P43" s="957" t="s">
        <v>745</v>
      </c>
      <c r="Q43" s="957" t="s">
        <v>2113</v>
      </c>
      <c r="R43" s="957" t="s">
        <v>745</v>
      </c>
      <c r="S43" s="957"/>
      <c r="T43" s="843" t="s">
        <v>2114</v>
      </c>
      <c r="U43" s="843" t="s">
        <v>2114</v>
      </c>
      <c r="V43" s="843" t="s">
        <v>2114</v>
      </c>
      <c r="W43" s="843" t="s">
        <v>2114</v>
      </c>
      <c r="X43" s="843"/>
      <c r="Y43" s="1000"/>
      <c r="Z43" s="846" t="s">
        <v>2115</v>
      </c>
      <c r="AA43" s="846" t="s">
        <v>2115</v>
      </c>
      <c r="AB43" s="846" t="s">
        <v>2115</v>
      </c>
      <c r="AC43" s="846" t="s">
        <v>2115</v>
      </c>
      <c r="AD43" s="846"/>
    </row>
    <row customHeight="1" ht="27">
      <c r="A44" s="845"/>
      <c r="B44" s="899">
        <v>27</v>
      </c>
      <c r="C44" s="843" t="s">
        <v>2116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2117</v>
      </c>
      <c r="P44" s="957" t="s">
        <v>2118</v>
      </c>
      <c r="Q44" s="957" t="s">
        <v>2117</v>
      </c>
      <c r="R44" s="957" t="s">
        <v>2118</v>
      </c>
      <c r="S44" s="957"/>
      <c r="T44" s="843" t="s">
        <v>2107</v>
      </c>
      <c r="U44" s="843" t="s">
        <v>2107</v>
      </c>
      <c r="V44" s="843" t="s">
        <v>2107</v>
      </c>
      <c r="W44" s="843" t="s">
        <v>2107</v>
      </c>
      <c r="X44" s="843"/>
      <c r="Y44" s="1000"/>
      <c r="Z44" s="846" t="s">
        <v>2119</v>
      </c>
      <c r="AA44" s="846" t="s">
        <v>2119</v>
      </c>
      <c r="AB44" s="846" t="s">
        <v>2119</v>
      </c>
      <c r="AC44" s="846" t="s">
        <v>2119</v>
      </c>
      <c r="AD44" s="846"/>
    </row>
    <row customHeight="1" ht="27">
      <c r="A45" s="845"/>
      <c r="B45" s="899">
        <v>28</v>
      </c>
      <c r="C45" s="843" t="s">
        <v>2120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2121</v>
      </c>
      <c r="P45" s="957" t="s">
        <v>2122</v>
      </c>
      <c r="Q45" s="957" t="s">
        <v>2121</v>
      </c>
      <c r="R45" s="957" t="s">
        <v>2122</v>
      </c>
      <c r="S45" s="957"/>
      <c r="T45" s="843" t="s">
        <v>2111</v>
      </c>
      <c r="U45" s="843" t="s">
        <v>2111</v>
      </c>
      <c r="V45" s="843" t="s">
        <v>2111</v>
      </c>
      <c r="W45" s="843" t="s">
        <v>2111</v>
      </c>
      <c r="X45" s="843"/>
      <c r="Y45" s="1000"/>
      <c r="Z45" s="846" t="s">
        <v>2123</v>
      </c>
      <c r="AA45" s="846" t="s">
        <v>2123</v>
      </c>
      <c r="AB45" s="846" t="s">
        <v>2123</v>
      </c>
      <c r="AC45" s="846" t="s">
        <v>2123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2124</v>
      </c>
      <c r="P46" s="957" t="s">
        <v>2102</v>
      </c>
      <c r="Q46" s="957" t="s">
        <v>2124</v>
      </c>
      <c r="R46" s="957" t="s">
        <v>2102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2125</v>
      </c>
      <c r="V46" s="843" t="s">
        <v>2125</v>
      </c>
      <c r="W46" s="843" t="s">
        <v>2125</v>
      </c>
      <c r="X46" s="843"/>
      <c r="Y46" s="1000"/>
      <c r="Z46" s="846" t="s">
        <v>2126</v>
      </c>
      <c r="AA46" s="846" t="s">
        <v>2127</v>
      </c>
      <c r="AB46" s="846" t="s">
        <v>2127</v>
      </c>
      <c r="AC46" s="846" t="s">
        <v>2127</v>
      </c>
      <c r="AD46" s="846"/>
    </row>
    <row customHeight="1" ht="54">
      <c r="A47" s="845"/>
      <c r="B47" s="899">
        <v>30</v>
      </c>
      <c r="C47" s="843" t="s">
        <v>2128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2129</v>
      </c>
      <c r="P47" s="957" t="s">
        <v>2106</v>
      </c>
      <c r="Q47" s="957" t="s">
        <v>2129</v>
      </c>
      <c r="R47" s="957" t="s">
        <v>2106</v>
      </c>
      <c r="S47" s="957"/>
      <c r="T47" s="843" t="s">
        <v>2130</v>
      </c>
      <c r="U47" s="843" t="s">
        <v>2130</v>
      </c>
      <c r="V47" s="843" t="s">
        <v>2130</v>
      </c>
      <c r="W47" s="843" t="s">
        <v>2130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2113</v>
      </c>
      <c r="Q48" s="957" t="s">
        <v>2131</v>
      </c>
      <c r="R48" s="957" t="s">
        <v>2113</v>
      </c>
      <c r="S48" s="957"/>
      <c r="T48" s="843"/>
      <c r="U48" s="843" t="s">
        <v>2132</v>
      </c>
      <c r="V48" s="843" t="s">
        <v>2133</v>
      </c>
      <c r="W48" s="843" t="s">
        <v>2133</v>
      </c>
      <c r="X48" s="843"/>
      <c r="Y48" s="1000"/>
      <c r="Z48" s="846"/>
      <c r="AA48" s="849" t="s">
        <v>2127</v>
      </c>
      <c r="AB48" s="849" t="s">
        <v>2127</v>
      </c>
      <c r="AC48" s="849" t="s">
        <v>2127</v>
      </c>
      <c r="AD48" s="846"/>
    </row>
    <row customHeight="1" ht="54">
      <c r="A49" s="845"/>
      <c r="B49" s="899">
        <v>32</v>
      </c>
      <c r="C49" s="843" t="s">
        <v>2134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2117</v>
      </c>
      <c r="Q49" s="957" t="s">
        <v>2135</v>
      </c>
      <c r="R49" s="957" t="s">
        <v>2117</v>
      </c>
      <c r="S49" s="957"/>
      <c r="T49" s="843"/>
      <c r="U49" s="843" t="s">
        <v>2130</v>
      </c>
      <c r="V49" s="843" t="s">
        <v>2130</v>
      </c>
      <c r="W49" s="843" t="s">
        <v>2130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2131</v>
      </c>
      <c r="P50" s="957" t="s">
        <v>2124</v>
      </c>
      <c r="Q50" s="957" t="s">
        <v>2136</v>
      </c>
      <c r="R50" s="957" t="s">
        <v>2124</v>
      </c>
      <c r="S50" s="957"/>
      <c r="T50" s="843" t="s">
        <v>2137</v>
      </c>
      <c r="U50" s="843" t="s">
        <v>2138</v>
      </c>
      <c r="V50" s="843" t="s">
        <v>2139</v>
      </c>
      <c r="W50" s="843" t="s">
        <v>2140</v>
      </c>
      <c r="X50" s="843"/>
      <c r="Y50" s="1000"/>
      <c r="Z50" s="846" t="s">
        <v>2141</v>
      </c>
      <c r="AA50" s="849" t="s">
        <v>2142</v>
      </c>
      <c r="AB50" s="849" t="s">
        <v>2142</v>
      </c>
      <c r="AC50" s="849" t="s">
        <v>2142</v>
      </c>
      <c r="AD50" s="846"/>
    </row>
    <row customHeight="1" ht="27">
      <c r="A51" s="845"/>
      <c r="B51" s="899">
        <v>34</v>
      </c>
      <c r="C51" s="843" t="s">
        <v>2143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2144</v>
      </c>
      <c r="U51" s="843"/>
      <c r="V51" s="843"/>
      <c r="W51" s="843"/>
      <c r="X51" s="843"/>
      <c r="Y51" s="1000"/>
      <c r="Z51" s="846"/>
      <c r="AA51" s="849"/>
      <c r="AB51" s="849"/>
      <c r="AC51" s="849"/>
      <c r="AD51" s="846"/>
    </row>
    <row customHeight="1" ht="36">
      <c r="A52" s="845"/>
      <c r="B52" s="899">
        <v>35</v>
      </c>
      <c r="C52" s="843" t="s">
        <v>2037</v>
      </c>
      <c r="D52" s="967" t="s">
        <v>2037</v>
      </c>
      <c r="E52" s="843" t="s">
        <v>2037</v>
      </c>
      <c r="F52" s="843" t="s">
        <v>2037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2145</v>
      </c>
      <c r="U52" s="843" t="s">
        <v>2146</v>
      </c>
      <c r="V52" s="843" t="s">
        <v>2147</v>
      </c>
      <c r="W52" s="843" t="s">
        <v>2148</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325</v>
      </c>
      <c r="Q53" s="957" t="s">
        <v>325</v>
      </c>
      <c r="R53" s="957" t="s">
        <v>325</v>
      </c>
      <c r="S53" s="957"/>
      <c r="T53" s="843" t="s">
        <v>2149</v>
      </c>
      <c r="U53" s="843" t="s">
        <v>2149</v>
      </c>
      <c r="V53" s="843" t="s">
        <v>2149</v>
      </c>
      <c r="W53" s="843" t="s">
        <v>2149</v>
      </c>
      <c r="X53" s="843"/>
      <c r="Y53" s="1000"/>
      <c r="Z53" s="846"/>
      <c r="AA53" s="849"/>
      <c r="AB53" s="846"/>
      <c r="AC53" s="846"/>
      <c r="AD53" s="846"/>
    </row>
    <row customHeight="1" ht="18">
      <c r="A54" s="845"/>
      <c r="B54" s="899">
        <v>37</v>
      </c>
      <c r="C54" s="843" t="s">
        <v>2043</v>
      </c>
      <c r="D54" s="967" t="s">
        <v>2043</v>
      </c>
      <c r="E54" s="843" t="s">
        <v>2043</v>
      </c>
      <c r="F54" s="843" t="s">
        <v>2043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98</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314</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2150</v>
      </c>
      <c r="V55" s="843" t="s">
        <v>2150</v>
      </c>
      <c r="W55" s="843" t="s">
        <v>2150</v>
      </c>
      <c r="X55" s="843"/>
      <c r="Y55" s="1000"/>
      <c r="Z55" s="846" t="s">
        <v>2151</v>
      </c>
      <c r="AA55" s="846" t="s">
        <v>2151</v>
      </c>
      <c r="AB55" s="846" t="s">
        <v>2151</v>
      </c>
      <c r="AC55" s="846" t="s">
        <v>2151</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2152</v>
      </c>
      <c r="V56" s="843" t="s">
        <v>2152</v>
      </c>
      <c r="W56" s="843" t="s">
        <v>2152</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2153</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2154</v>
      </c>
      <c r="V57" s="843" t="s">
        <v>2154</v>
      </c>
      <c r="W57" s="843" t="s">
        <v>2154</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2155</v>
      </c>
      <c r="V58" s="843" t="s">
        <v>2155</v>
      </c>
      <c r="W58" s="843" t="s">
        <v>2155</v>
      </c>
      <c r="X58" s="843"/>
      <c r="Y58" s="1000"/>
      <c r="Z58" s="846"/>
      <c r="AA58" s="849"/>
      <c r="AB58" s="846"/>
      <c r="AC58" s="846"/>
      <c r="AD58" s="846"/>
    </row>
    <row customHeight="1" ht="36">
      <c r="A59" s="845"/>
      <c r="B59" s="899">
        <v>42</v>
      </c>
      <c r="C59" s="843">
        <v>3</v>
      </c>
      <c r="D59" s="967" t="s">
        <v>2143</v>
      </c>
      <c r="E59" s="843" t="s">
        <v>2143</v>
      </c>
      <c r="F59" s="843" t="s">
        <v>2143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98</v>
      </c>
      <c r="Q59" s="957" t="s">
        <v>98</v>
      </c>
      <c r="R59" s="957" t="s">
        <v>98</v>
      </c>
      <c r="S59" s="957"/>
      <c r="T59" s="843"/>
      <c r="U59" s="843" t="s">
        <v>2156</v>
      </c>
      <c r="V59" s="843" t="s">
        <v>2157</v>
      </c>
      <c r="W59" s="843" t="s">
        <v>2158</v>
      </c>
      <c r="X59" s="843"/>
      <c r="Y59" s="1000"/>
      <c r="Z59" s="846"/>
      <c r="AA59" s="849"/>
      <c r="AB59" s="846"/>
      <c r="AC59" s="846"/>
      <c r="AD59" s="846"/>
    </row>
    <row customHeight="1" ht="81">
      <c r="A60" s="845"/>
      <c r="B60" s="899">
        <v>43</v>
      </c>
      <c r="C60" s="843" t="s">
        <v>2159</v>
      </c>
      <c r="D60" s="967" t="s">
        <v>2159</v>
      </c>
      <c r="E60" s="843" t="s">
        <v>2159</v>
      </c>
      <c r="F60" s="843" t="s">
        <v>2159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2160</v>
      </c>
      <c r="AA60" s="849" t="s">
        <v>2161</v>
      </c>
      <c r="AB60" s="846" t="s">
        <v>2162</v>
      </c>
      <c r="AC60" s="846" t="s">
        <v>2161</v>
      </c>
      <c r="AD60" s="846"/>
    </row>
    <row customHeight="1" ht="9">
      <c r="A61" s="845"/>
      <c r="B61" s="899">
        <v>44</v>
      </c>
      <c r="C61" s="843"/>
      <c r="D61" s="967" t="s">
        <v>2163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2164</v>
      </c>
      <c r="V61" s="843"/>
      <c r="W61" s="843"/>
      <c r="X61" s="843"/>
      <c r="Y61" s="1000"/>
      <c r="Z61" s="846"/>
      <c r="AA61" s="849"/>
      <c r="AB61" s="846"/>
      <c r="AC61" s="846"/>
      <c r="AD61" s="846"/>
    </row>
    <row customHeight="1" ht="9">
      <c r="A62" s="845"/>
      <c r="B62" s="899">
        <v>45</v>
      </c>
      <c r="C62" s="843"/>
      <c r="D62" s="967" t="s">
        <v>2165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110</v>
      </c>
      <c r="Q62" s="957"/>
      <c r="R62" s="957"/>
      <c r="S62" s="957"/>
      <c r="T62" s="843"/>
      <c r="U62" s="843" t="s">
        <v>2166</v>
      </c>
      <c r="V62" s="843"/>
      <c r="W62" s="843"/>
      <c r="X62" s="843"/>
      <c r="Y62" s="1000"/>
      <c r="Z62" s="846"/>
      <c r="AA62" s="849"/>
      <c r="AB62" s="846"/>
      <c r="AC62" s="846"/>
      <c r="AD62" s="846"/>
    </row>
    <row customHeight="1" ht="18">
      <c r="A63" s="845"/>
      <c r="B63" s="899">
        <v>46</v>
      </c>
      <c r="C63" s="843"/>
      <c r="D63" s="967" t="s">
        <v>2167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146</v>
      </c>
      <c r="Q63" s="957"/>
      <c r="R63" s="957"/>
      <c r="S63" s="957"/>
      <c r="T63" s="843"/>
      <c r="U63" s="843" t="s">
        <v>2168</v>
      </c>
      <c r="V63" s="843"/>
      <c r="W63" s="843"/>
      <c r="X63" s="843"/>
      <c r="Y63" s="1000"/>
      <c r="Z63" s="846"/>
      <c r="AA63" s="849"/>
      <c r="AB63" s="846"/>
      <c r="AC63" s="846"/>
      <c r="AD63" s="846"/>
    </row>
    <row customHeight="1" ht="18">
      <c r="A64" s="845"/>
      <c r="B64" s="899">
        <v>47</v>
      </c>
      <c r="C64" s="843"/>
      <c r="D64" s="967" t="s">
        <v>2169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147</v>
      </c>
      <c r="Q64" s="957"/>
      <c r="R64" s="957"/>
      <c r="S64" s="957"/>
      <c r="T64" s="843"/>
      <c r="U64" s="843" t="s">
        <v>2170</v>
      </c>
      <c r="V64" s="843"/>
      <c r="W64" s="843"/>
      <c r="X64" s="843"/>
      <c r="Y64" s="1000"/>
      <c r="Z64" s="846"/>
      <c r="AA64" s="849" t="s">
        <v>2171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2084</v>
      </c>
      <c r="Q65" s="957"/>
      <c r="R65" s="957"/>
      <c r="S65" s="957"/>
      <c r="T65" s="843"/>
      <c r="U65" s="843" t="s">
        <v>2172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2088</v>
      </c>
      <c r="Q66" s="957"/>
      <c r="R66" s="957"/>
      <c r="S66" s="957"/>
      <c r="T66" s="843"/>
      <c r="U66" s="843" t="s">
        <v>2173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2174</v>
      </c>
      <c r="Q67" s="957"/>
      <c r="R67" s="957"/>
      <c r="S67" s="957"/>
      <c r="T67" s="843"/>
      <c r="U67" s="843" t="s">
        <v>2175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2176</v>
      </c>
      <c r="Q68" s="957"/>
      <c r="R68" s="957"/>
      <c r="S68" s="957"/>
      <c r="T68" s="843"/>
      <c r="U68" s="843" t="s">
        <v>2177</v>
      </c>
      <c r="V68" s="843"/>
      <c r="W68" s="843"/>
      <c r="X68" s="843"/>
      <c r="Y68" s="1000"/>
      <c r="Z68" s="846"/>
      <c r="AA68" s="849"/>
      <c r="AB68" s="846"/>
      <c r="AC68" s="846"/>
      <c r="AD68" s="846"/>
    </row>
    <row customHeight="1" ht="9">
      <c r="A69" s="845"/>
      <c r="B69" s="899">
        <v>52</v>
      </c>
      <c r="C69" s="843"/>
      <c r="D69" s="967" t="s">
        <v>2178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148</v>
      </c>
      <c r="Q69" s="957"/>
      <c r="R69" s="957"/>
      <c r="S69" s="957"/>
      <c r="T69" s="843"/>
      <c r="U69" s="843" t="s">
        <v>2179</v>
      </c>
      <c r="V69" s="843"/>
      <c r="W69" s="843"/>
      <c r="X69" s="843"/>
      <c r="Y69" s="1000"/>
      <c r="Z69" s="846"/>
      <c r="AA69" s="849"/>
      <c r="AB69" s="846"/>
      <c r="AC69" s="846"/>
      <c r="AD69" s="846"/>
    </row>
    <row customHeight="1" ht="27">
      <c r="A70" s="845"/>
      <c r="B70" s="899">
        <v>53</v>
      </c>
      <c r="C70" s="843"/>
      <c r="D70" s="967"/>
      <c r="E70" s="843" t="s">
        <v>2163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2180</v>
      </c>
      <c r="W70" s="843"/>
      <c r="X70" s="843"/>
      <c r="Y70" s="1000"/>
      <c r="Z70" s="846"/>
      <c r="AA70" s="849"/>
      <c r="AB70" s="846"/>
      <c r="AC70" s="846"/>
      <c r="AD70" s="846"/>
    </row>
    <row customHeight="1" ht="36">
      <c r="A71" s="845"/>
      <c r="B71" s="899">
        <v>54</v>
      </c>
      <c r="C71" s="843"/>
      <c r="D71" s="967"/>
      <c r="E71" s="843" t="s">
        <v>2165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2181</v>
      </c>
      <c r="W71" s="843"/>
      <c r="X71" s="843"/>
      <c r="Y71" s="1000"/>
      <c r="Z71" s="846"/>
      <c r="AA71" s="849"/>
      <c r="AB71" s="846"/>
      <c r="AC71" s="846"/>
      <c r="AD71" s="846"/>
    </row>
    <row customHeight="1" ht="27">
      <c r="A72" s="845"/>
      <c r="B72" s="899">
        <v>55</v>
      </c>
      <c r="C72" s="843"/>
      <c r="D72" s="967"/>
      <c r="E72" s="843" t="s">
        <v>2167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146</v>
      </c>
      <c r="R72" s="957"/>
      <c r="S72" s="957"/>
      <c r="T72" s="843"/>
      <c r="U72" s="843"/>
      <c r="V72" s="843" t="s">
        <v>2182</v>
      </c>
      <c r="W72" s="843"/>
      <c r="X72" s="843"/>
      <c r="Y72" s="1000"/>
      <c r="Z72" s="846"/>
      <c r="AA72" s="849"/>
      <c r="AB72" s="846"/>
      <c r="AC72" s="846"/>
      <c r="AD72" s="846"/>
    </row>
    <row customHeight="1" ht="36">
      <c r="A73" s="845"/>
      <c r="B73" s="899">
        <v>56</v>
      </c>
      <c r="C73" s="843"/>
      <c r="D73" s="967"/>
      <c r="E73" s="843" t="s">
        <v>2169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147</v>
      </c>
      <c r="R73" s="957"/>
      <c r="S73" s="957"/>
      <c r="T73" s="843"/>
      <c r="U73" s="843"/>
      <c r="V73" s="843" t="s">
        <v>2183</v>
      </c>
      <c r="W73" s="843"/>
      <c r="X73" s="843"/>
      <c r="Y73" s="1000"/>
      <c r="Z73" s="846"/>
      <c r="AA73" s="849"/>
      <c r="AB73" s="846"/>
      <c r="AC73" s="846"/>
      <c r="AD73" s="846"/>
    </row>
    <row customHeight="1" ht="18">
      <c r="A74" s="845"/>
      <c r="B74" s="899">
        <v>57</v>
      </c>
      <c r="C74" s="843"/>
      <c r="D74" s="967"/>
      <c r="E74" s="843" t="s">
        <v>2178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148</v>
      </c>
      <c r="R74" s="957"/>
      <c r="S74" s="957"/>
      <c r="T74" s="843"/>
      <c r="U74" s="843"/>
      <c r="V74" s="843" t="s">
        <v>2184</v>
      </c>
      <c r="W74" s="843"/>
      <c r="X74" s="843"/>
      <c r="Y74" s="1000"/>
      <c r="Z74" s="846"/>
      <c r="AA74" s="849"/>
      <c r="AB74" s="846"/>
      <c r="AC74" s="846"/>
      <c r="AD74" s="846"/>
    </row>
    <row customHeight="1" ht="18">
      <c r="A75" s="845"/>
      <c r="B75" s="899">
        <v>58</v>
      </c>
      <c r="C75" s="843"/>
      <c r="D75" s="967"/>
      <c r="E75" s="843"/>
      <c r="F75" s="843" t="s">
        <v>2163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2185</v>
      </c>
      <c r="X75" s="843"/>
      <c r="Y75" s="1000"/>
      <c r="Z75" s="846"/>
      <c r="AA75" s="849"/>
      <c r="AB75" s="846"/>
      <c r="AC75" s="846"/>
      <c r="AD75" s="846"/>
    </row>
    <row customHeight="1" ht="36">
      <c r="A76" s="845"/>
      <c r="B76" s="899">
        <v>59</v>
      </c>
      <c r="C76" s="843"/>
      <c r="D76" s="967"/>
      <c r="E76" s="843"/>
      <c r="F76" s="843" t="s">
        <v>2165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110</v>
      </c>
      <c r="S76" s="957"/>
      <c r="T76" s="843"/>
      <c r="U76" s="843"/>
      <c r="V76" s="843"/>
      <c r="W76" s="843" t="s">
        <v>2186</v>
      </c>
      <c r="X76" s="843"/>
      <c r="Y76" s="1000"/>
      <c r="Z76" s="846"/>
      <c r="AA76" s="849"/>
      <c r="AB76" s="846"/>
      <c r="AC76" s="846"/>
      <c r="AD76" s="846"/>
    </row>
    <row customHeight="1" ht="18">
      <c r="A77" s="845"/>
      <c r="B77" s="899">
        <v>60</v>
      </c>
      <c r="C77" s="843"/>
      <c r="D77" s="967"/>
      <c r="E77" s="843"/>
      <c r="F77" s="843" t="s">
        <v>2167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146</v>
      </c>
      <c r="S77" s="957"/>
      <c r="T77" s="843"/>
      <c r="U77" s="843"/>
      <c r="V77" s="843"/>
      <c r="W77" s="843" t="s">
        <v>2187</v>
      </c>
      <c r="X77" s="843"/>
      <c r="Y77" s="1000"/>
      <c r="Z77" s="846"/>
      <c r="AA77" s="849"/>
      <c r="AB77" s="846"/>
      <c r="AC77" s="846"/>
      <c r="AD77" s="846"/>
    </row>
    <row customHeight="1" ht="72">
      <c r="A78" s="845"/>
      <c r="B78" s="899">
        <v>61</v>
      </c>
      <c r="C78" s="843" t="s">
        <v>2163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2188</v>
      </c>
      <c r="AA78" s="849"/>
      <c r="AB78" s="846"/>
      <c r="AC78" s="846"/>
      <c r="AD78" s="846"/>
    </row>
    <row customHeight="1" ht="36">
      <c r="A79" s="845"/>
      <c r="B79" s="899">
        <v>62</v>
      </c>
      <c r="C79" s="843" t="s">
        <v>2165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2189</v>
      </c>
      <c r="U79" s="843"/>
      <c r="V79" s="843"/>
      <c r="W79" s="843"/>
      <c r="X79" s="843"/>
      <c r="Y79" s="1000"/>
      <c r="Z79" s="846" t="s">
        <v>2190</v>
      </c>
      <c r="AA79" s="849"/>
      <c r="AB79" s="846"/>
      <c r="AC79" s="846"/>
      <c r="AD79" s="846"/>
    </row>
    <row customHeight="1" ht="45">
      <c r="A80" s="845"/>
      <c r="B80" s="899">
        <v>63</v>
      </c>
      <c r="C80" s="843" t="s">
        <v>2167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146</v>
      </c>
      <c r="P80" s="957"/>
      <c r="Q80" s="957"/>
      <c r="R80" s="957"/>
      <c r="S80" s="957"/>
      <c r="T80" s="843" t="s">
        <v>2191</v>
      </c>
      <c r="U80" s="843"/>
      <c r="V80" s="843"/>
      <c r="W80" s="843"/>
      <c r="X80" s="843"/>
      <c r="Y80" s="1000"/>
      <c r="Z80" s="846" t="s">
        <v>2192</v>
      </c>
      <c r="AA80" s="849"/>
      <c r="AB80" s="846"/>
      <c r="AC80" s="846"/>
      <c r="AD80" s="846"/>
    </row>
    <row customHeight="1" ht="36">
      <c r="A81" s="845"/>
      <c r="B81" s="899">
        <v>64</v>
      </c>
      <c r="C81" s="843" t="s">
        <v>2169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2075</v>
      </c>
      <c r="P81" s="957"/>
      <c r="Q81" s="957"/>
      <c r="R81" s="957"/>
      <c r="S81" s="957"/>
      <c r="T81" s="843" t="s">
        <v>2193</v>
      </c>
      <c r="U81" s="843"/>
      <c r="V81" s="843"/>
      <c r="W81" s="843"/>
      <c r="X81" s="843"/>
      <c r="Y81" s="1000"/>
      <c r="Z81" s="846" t="s">
        <v>2194</v>
      </c>
      <c r="AA81" s="849"/>
      <c r="AB81" s="846"/>
      <c r="AC81" s="846"/>
      <c r="AD81" s="846"/>
    </row>
    <row customHeight="1" ht="90">
      <c r="A82" s="845"/>
      <c r="B82" s="899">
        <v>65</v>
      </c>
      <c r="C82" s="843" t="s">
        <v>2178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147</v>
      </c>
      <c r="P82" s="957"/>
      <c r="Q82" s="957"/>
      <c r="R82" s="957"/>
      <c r="S82" s="957"/>
      <c r="T82" s="843" t="s">
        <v>2195</v>
      </c>
      <c r="U82" s="843"/>
      <c r="V82" s="843"/>
      <c r="W82" s="843"/>
      <c r="X82" s="843"/>
      <c r="Y82" s="1000"/>
      <c r="Z82" s="846" t="s">
        <v>2196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2084</v>
      </c>
      <c r="P83" s="957"/>
      <c r="Q83" s="957"/>
      <c r="R83" s="957"/>
      <c r="S83" s="957"/>
      <c r="T83" s="843" t="s">
        <v>2197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2198</v>
      </c>
      <c r="P84" s="957"/>
      <c r="Q84" s="957"/>
      <c r="R84" s="957"/>
      <c r="S84" s="957"/>
      <c r="T84" s="843" t="s">
        <v>2199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2088</v>
      </c>
      <c r="P85" s="957"/>
      <c r="Q85" s="957"/>
      <c r="R85" s="957"/>
      <c r="S85" s="957"/>
      <c r="T85" s="843" t="s">
        <v>2200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2201</v>
      </c>
      <c r="P86" s="957"/>
      <c r="Q86" s="957"/>
      <c r="R86" s="957"/>
      <c r="S86" s="957"/>
      <c r="T86" s="843" t="s">
        <v>2202</v>
      </c>
      <c r="U86" s="843"/>
      <c r="V86" s="843"/>
      <c r="W86" s="843"/>
      <c r="X86" s="843"/>
      <c r="Y86" s="1000"/>
      <c r="Z86" s="846"/>
      <c r="AA86" s="849"/>
      <c r="AB86" s="846"/>
      <c r="AC86" s="846"/>
      <c r="AD86" s="846"/>
    </row>
    <row customHeight="1" ht="36">
      <c r="A87" s="845"/>
      <c r="B87" s="899">
        <v>70</v>
      </c>
      <c r="C87" s="843" t="s">
        <v>2203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148</v>
      </c>
      <c r="P87" s="957"/>
      <c r="Q87" s="957"/>
      <c r="R87" s="957"/>
      <c r="S87" s="957"/>
      <c r="T87" s="843" t="s">
        <v>2204</v>
      </c>
      <c r="U87" s="843"/>
      <c r="V87" s="843"/>
      <c r="W87" s="843"/>
      <c r="X87" s="843"/>
      <c r="Y87" s="1000"/>
      <c r="Z87" s="846"/>
      <c r="AA87" s="849"/>
      <c r="AB87" s="846"/>
      <c r="AC87" s="846"/>
      <c r="AD87" s="846"/>
    </row>
    <row customHeight="1" ht="18">
      <c r="A88" s="845"/>
      <c r="B88" s="899">
        <v>71</v>
      </c>
      <c r="C88" s="843" t="s">
        <v>2205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149</v>
      </c>
      <c r="P88" s="957"/>
      <c r="Q88" s="957"/>
      <c r="R88" s="957"/>
      <c r="S88" s="957"/>
      <c r="T88" s="843" t="s">
        <v>665</v>
      </c>
      <c r="U88" s="843"/>
      <c r="V88" s="843"/>
      <c r="W88" s="843"/>
      <c r="X88" s="843"/>
      <c r="Y88" s="1000"/>
      <c r="Z88" s="846"/>
      <c r="AA88" s="849"/>
      <c r="AB88" s="846"/>
      <c r="AC88" s="846"/>
      <c r="AD88" s="846"/>
    </row>
    <row customHeight="1" ht="18">
      <c r="A89" s="845"/>
      <c r="B89" s="899">
        <v>72</v>
      </c>
      <c r="C89" s="843" t="s">
        <v>2206</v>
      </c>
      <c r="D89" s="967" t="s">
        <v>2203</v>
      </c>
      <c r="E89" s="843" t="s">
        <v>2203</v>
      </c>
      <c r="F89" s="843" t="s">
        <v>2169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150</v>
      </c>
      <c r="P89" s="957" t="s">
        <v>149</v>
      </c>
      <c r="Q89" s="957" t="s">
        <v>149</v>
      </c>
      <c r="R89" s="957" t="s">
        <v>147</v>
      </c>
      <c r="S89" s="957"/>
      <c r="T89" s="843" t="s">
        <v>673</v>
      </c>
      <c r="U89" s="843" t="s">
        <v>673</v>
      </c>
      <c r="V89" s="843" t="s">
        <v>673</v>
      </c>
      <c r="W89" s="843" t="s">
        <v>673</v>
      </c>
      <c r="X89" s="843"/>
      <c r="Y89" s="1000"/>
      <c r="Z89" s="846"/>
      <c r="AA89" s="849"/>
      <c r="AB89" s="846"/>
      <c r="AC89" s="846"/>
      <c r="AD89" s="846"/>
    </row>
    <row customHeight="1" ht="27">
      <c r="A90" s="845"/>
      <c r="B90" s="899">
        <v>73</v>
      </c>
      <c r="C90" s="843" t="s">
        <v>2207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151</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2205</v>
      </c>
      <c r="E91" s="843" t="s">
        <v>2205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150</v>
      </c>
      <c r="Q91" s="957" t="s">
        <v>150</v>
      </c>
      <c r="R91" s="957"/>
      <c r="S91" s="957"/>
      <c r="T91" s="843"/>
      <c r="U91" s="843" t="s">
        <v>2208</v>
      </c>
      <c r="V91" s="843" t="s">
        <v>2208</v>
      </c>
      <c r="W91" s="843"/>
      <c r="X91" s="843"/>
      <c r="Y91" s="1000"/>
      <c r="Z91" s="846"/>
      <c r="AA91" s="849"/>
      <c r="AB91" s="846"/>
      <c r="AC91" s="846"/>
      <c r="AD91" s="846"/>
    </row>
    <row customHeight="1" ht="27">
      <c r="A92" s="845"/>
      <c r="B92" s="899">
        <v>75</v>
      </c>
      <c r="C92" s="843"/>
      <c r="D92" s="967" t="s">
        <v>2206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151</v>
      </c>
      <c r="Q92" s="957"/>
      <c r="R92" s="957"/>
      <c r="S92" s="957"/>
      <c r="T92" s="843"/>
      <c r="U92" s="843" t="s">
        <v>2209</v>
      </c>
      <c r="V92" s="843"/>
      <c r="W92" s="843"/>
      <c r="X92" s="843"/>
      <c r="Y92" s="1000"/>
      <c r="Z92" s="846"/>
      <c r="AA92" s="849" t="s">
        <v>2210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2116</v>
      </c>
      <c r="Q93" s="957"/>
      <c r="R93" s="957"/>
      <c r="S93" s="957"/>
      <c r="T93" s="843"/>
      <c r="U93" s="843" t="s">
        <v>2211</v>
      </c>
      <c r="V93" s="843"/>
      <c r="W93" s="843"/>
      <c r="X93" s="843"/>
      <c r="Y93" s="1000"/>
      <c r="Z93" s="846"/>
      <c r="AA93" s="849" t="s">
        <v>2212</v>
      </c>
      <c r="AB93" s="846"/>
      <c r="AC93" s="846"/>
      <c r="AD93" s="846"/>
    </row>
    <row customHeight="1" ht="45">
      <c r="A94" s="845"/>
      <c r="B94" s="899">
        <v>77</v>
      </c>
      <c r="C94" s="843"/>
      <c r="D94" s="967" t="s">
        <v>2207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1470</v>
      </c>
      <c r="Q94" s="957"/>
      <c r="R94" s="957"/>
      <c r="S94" s="957"/>
      <c r="T94" s="843"/>
      <c r="U94" s="843" t="s">
        <v>2213</v>
      </c>
      <c r="V94" s="843"/>
      <c r="W94" s="843"/>
      <c r="X94" s="843"/>
      <c r="Y94" s="1000"/>
      <c r="Z94" s="846"/>
      <c r="AA94" s="849" t="s">
        <v>2214</v>
      </c>
      <c r="AB94" s="846"/>
      <c r="AC94" s="846"/>
      <c r="AD94" s="846"/>
    </row>
    <row customHeight="1" ht="99">
      <c r="A95" s="845"/>
      <c r="B95" s="899">
        <v>78</v>
      </c>
      <c r="C95" s="843" t="s">
        <v>2215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1470</v>
      </c>
      <c r="P95" s="957"/>
      <c r="Q95" s="957"/>
      <c r="R95" s="957"/>
      <c r="S95" s="957"/>
      <c r="T95" s="843" t="s">
        <v>2216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1476</v>
      </c>
      <c r="P96" s="957"/>
      <c r="Q96" s="957"/>
      <c r="R96" s="957"/>
      <c r="S96" s="957"/>
      <c r="T96" s="843" t="s">
        <v>2217</v>
      </c>
      <c r="U96" s="843"/>
      <c r="V96" s="843"/>
      <c r="W96" s="843"/>
      <c r="X96" s="843"/>
      <c r="Y96" s="1000"/>
      <c r="Z96" s="846" t="s">
        <v>2218</v>
      </c>
      <c r="AA96" s="849"/>
      <c r="AB96" s="846"/>
      <c r="AC96" s="846"/>
      <c r="AD96" s="846"/>
    </row>
    <row customHeight="1" ht="63">
      <c r="A97" s="845"/>
      <c r="B97" s="899">
        <v>80</v>
      </c>
      <c r="C97" s="843" t="s">
        <v>2219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1488</v>
      </c>
      <c r="P97" s="957"/>
      <c r="Q97" s="957"/>
      <c r="R97" s="957"/>
      <c r="S97" s="957"/>
      <c r="T97" s="843" t="s">
        <v>2220</v>
      </c>
      <c r="U97" s="843"/>
      <c r="V97" s="843"/>
      <c r="W97" s="843"/>
      <c r="X97" s="843"/>
      <c r="Y97" s="1000"/>
      <c r="Z97" s="846" t="s">
        <v>2221</v>
      </c>
      <c r="AA97" s="849"/>
      <c r="AB97" s="846"/>
      <c r="AC97" s="846"/>
      <c r="AD97" s="846"/>
    </row>
    <row customHeight="1" ht="63">
      <c r="A98" s="845"/>
      <c r="B98" s="899">
        <v>81</v>
      </c>
      <c r="C98" s="843" t="s">
        <v>2222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1502</v>
      </c>
      <c r="P98" s="957"/>
      <c r="Q98" s="957"/>
      <c r="R98" s="957"/>
      <c r="S98" s="957"/>
      <c r="T98" s="843" t="s">
        <v>2223</v>
      </c>
      <c r="U98" s="843"/>
      <c r="V98" s="843"/>
      <c r="W98" s="843"/>
      <c r="X98" s="843"/>
      <c r="Y98" s="1000"/>
      <c r="Z98" s="846" t="s">
        <v>2221</v>
      </c>
      <c r="AA98" s="849"/>
      <c r="AB98" s="846"/>
      <c r="AC98" s="846"/>
      <c r="AD98" s="846"/>
    </row>
    <row customHeight="1" ht="90">
      <c r="A99" s="845"/>
      <c r="B99" s="899">
        <v>82</v>
      </c>
      <c r="C99" s="843" t="s">
        <v>2224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1514</v>
      </c>
      <c r="P99" s="957"/>
      <c r="Q99" s="957"/>
      <c r="R99" s="957"/>
      <c r="S99" s="957"/>
      <c r="T99" s="843" t="s">
        <v>2225</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2226</v>
      </c>
      <c r="P100" s="957"/>
      <c r="Q100" s="957"/>
      <c r="R100" s="957"/>
      <c r="S100" s="957"/>
      <c r="T100" s="843" t="s">
        <v>2227</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2228</v>
      </c>
      <c r="P101" s="957"/>
      <c r="Q101" s="957"/>
      <c r="R101" s="957"/>
      <c r="S101" s="957"/>
      <c r="T101" s="843" t="s">
        <v>2229</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2230</v>
      </c>
      <c r="D148" s="843" t="s">
        <v>1570</v>
      </c>
      <c r="E148" s="843" t="s">
        <v>1671</v>
      </c>
      <c r="F148" s="843" t="s">
        <v>2231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DC49D-6B08-6548-1918-38082732DA1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2234</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46142.47657407408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705-2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301</v>
      </c>
      <c r="M14" s="2127"/>
      <c r="N14" s="2127"/>
      <c r="O14" s="2127"/>
      <c r="P14" s="2127"/>
      <c r="Q14" s="2127"/>
      <c r="R14" s="2127"/>
      <c r="S14" s="2127"/>
      <c r="T14" s="2127"/>
      <c r="U14" s="2127"/>
      <c r="V14" s="2127"/>
      <c r="W14" s="2127"/>
      <c r="X14" s="2127" t="s">
        <v>302</v>
      </c>
      <c r="AD14" s="1155">
        <v>14</v>
      </c>
    </row>
    <row customHeight="1" ht="14.699999999999998">
      <c r="J15" s="376"/>
      <c r="K15" s="376"/>
      <c r="L15" s="2273" t="s">
        <v>87</v>
      </c>
      <c r="M15" s="2209" t="s">
        <v>427</v>
      </c>
      <c r="N15" s="301"/>
      <c r="O15" s="2274" t="s">
        <v>2235</v>
      </c>
      <c r="P15" s="2275"/>
      <c r="Q15" s="2275"/>
      <c r="R15" s="2275"/>
      <c r="S15" s="2275"/>
      <c r="T15" s="2275"/>
      <c r="U15" s="2276"/>
      <c r="V15" s="2277" t="s">
        <v>429</v>
      </c>
      <c r="W15" s="2280" t="s">
        <v>1144</v>
      </c>
      <c r="X15" s="2127"/>
      <c r="AD15" s="1155">
        <v>14</v>
      </c>
    </row>
    <row customHeight="1" ht="35.699999999999996">
      <c r="J16" s="376"/>
      <c r="K16" s="376"/>
      <c r="L16" s="2273"/>
      <c r="M16" s="2209"/>
      <c r="N16" s="1031"/>
      <c r="O16" s="2260" t="s">
        <v>432</v>
      </c>
      <c r="P16" s="2260" t="s">
        <v>433</v>
      </c>
      <c r="Q16" s="2262" t="s">
        <v>434</v>
      </c>
      <c r="R16" s="2263"/>
      <c r="S16" s="2262" t="s">
        <v>447</v>
      </c>
      <c r="T16" s="2269"/>
      <c r="U16" s="2263"/>
      <c r="V16" s="2278"/>
      <c r="W16" s="2281"/>
      <c r="X16" s="2127"/>
      <c r="AD16" s="1155">
        <v>34</v>
      </c>
    </row>
    <row customHeight="1" ht="35.699999999999996">
      <c r="A17" s="1370" t="s">
        <v>132</v>
      </c>
      <c r="B17" s="1370" t="s">
        <v>133</v>
      </c>
      <c r="C17" s="1370" t="s">
        <v>134</v>
      </c>
      <c r="D17" s="1370" t="s">
        <v>135</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166</v>
      </c>
      <c r="B19" s="1363" t="s">
        <v>167</v>
      </c>
      <c r="C19" s="1363" t="s">
        <v>168</v>
      </c>
      <c r="D19" s="1363" t="s">
        <v>169</v>
      </c>
      <c r="E19" s="1363"/>
      <c r="F19" s="1365"/>
      <c r="G19" s="1365"/>
      <c r="H19" s="1365"/>
      <c r="I19" s="361"/>
      <c r="J19" s="360"/>
      <c r="K19" s="355"/>
      <c r="L19" s="1293">
        <f>INDEX(PT_DIFFERENTIATION_NUM_NTAR,MATCH(A19,PT_DIFFERENTIATION_NTAR_ID,0))</f>
        <v>0</v>
      </c>
      <c r="M19" s="298" t="s">
        <v>121</v>
      </c>
      <c r="N19" s="300"/>
      <c r="O19" s="2606" t="str">
        <f>INDEX(PT_DIFFERENTIATION_NTAR,MATCH(A19,PT_DIFFERENTIATION_NTAR_ID,0))</f>
        <v/>
      </c>
      <c r="P19" s="2606"/>
      <c r="Q19" s="2606"/>
      <c r="R19" s="2606"/>
      <c r="S19" s="2606"/>
      <c r="T19" s="2606"/>
      <c r="U19" s="2606"/>
      <c r="V19" s="2606"/>
      <c r="W19" s="2606"/>
      <c r="X19" s="1258" t="s">
        <v>397</v>
      </c>
      <c r="Z19" s="500"/>
      <c r="AA19" s="500" t="str">
        <f>IF(M19="","",M19)</f>
        <v>Наименование тарифа</v>
      </c>
      <c r="AB19" s="500"/>
      <c r="AC19" s="500"/>
      <c r="AD19" s="1155">
        <v>20</v>
      </c>
    </row>
    <row customHeight="1" ht="21">
      <c r="A20" s="1363" t="s">
        <v>166</v>
      </c>
      <c r="B20" s="1363" t="s">
        <v>167</v>
      </c>
      <c r="C20" s="1363" t="s">
        <v>168</v>
      </c>
      <c r="D20" s="1363" t="s">
        <v>169</v>
      </c>
      <c r="E20" s="1363"/>
      <c r="F20" s="1365"/>
      <c r="G20" s="1365"/>
      <c r="H20" s="1365"/>
      <c r="I20" s="1290"/>
      <c r="J20" s="352"/>
      <c r="K20" s="353"/>
      <c r="L20" s="1293" t="str">
        <f>INDEX(PT_DIFFERENTIATION_NUM_TER,MATCH(B19,PT_DIFFERENTIATION_TER_ID,0))</f>
        <v>.</v>
      </c>
      <c r="M20" s="308" t="s">
        <v>398</v>
      </c>
      <c r="N20" s="300"/>
      <c r="O20" s="2606" t="str">
        <f>INDEX(PT_DIFFERENTIATION_TER,MATCH(B19,PT_DIFFERENTIATION_TER_ID,0))</f>
        <v/>
      </c>
      <c r="P20" s="2606"/>
      <c r="Q20" s="2606"/>
      <c r="R20" s="2606"/>
      <c r="S20" s="2606"/>
      <c r="T20" s="2606"/>
      <c r="U20" s="2606"/>
      <c r="V20" s="2606"/>
      <c r="W20" s="2606"/>
      <c r="X20" s="1258" t="s">
        <v>399</v>
      </c>
      <c r="Z20" s="500"/>
      <c r="AA20" s="500" t="str">
        <f>IF(M20="","",M20)</f>
        <v>Территория действия тарифа</v>
      </c>
      <c r="AB20" s="500"/>
      <c r="AC20" s="500"/>
      <c r="AD20" s="1155">
        <v>20</v>
      </c>
    </row>
    <row customHeight="1" ht="24">
      <c r="A21" s="1363" t="s">
        <v>166</v>
      </c>
      <c r="B21" s="1363" t="s">
        <v>167</v>
      </c>
      <c r="C21" s="1363" t="s">
        <v>168</v>
      </c>
      <c r="D21" s="1363" t="s">
        <v>169</v>
      </c>
      <c r="E21" s="1363"/>
      <c r="F21" s="1365"/>
      <c r="G21" s="1365"/>
      <c r="H21" s="1365"/>
      <c r="I21" s="354"/>
      <c r="J21" s="352"/>
      <c r="K21" s="353"/>
      <c r="L21" s="1293" t="str">
        <f>INDEX(PT_DIFFERENTIATION_NUM_CS,MATCH(C19,PT_DIFFERENTIATION_CS_ID,0))</f>
        <v>..</v>
      </c>
      <c r="M21" s="309" t="s">
        <v>400</v>
      </c>
      <c r="N21" s="300"/>
      <c r="O21" s="2606" t="str">
        <f>INDEX(PT_DIFFERENTIATION_CS,MATCH(C19,PT_DIFFERENTIATION_CS_ID,0))</f>
        <v/>
      </c>
      <c r="P21" s="2606"/>
      <c r="Q21" s="2606"/>
      <c r="R21" s="2606"/>
      <c r="S21" s="2606"/>
      <c r="T21" s="2606"/>
      <c r="U21" s="2606"/>
      <c r="V21" s="2606"/>
      <c r="W21" s="2606"/>
      <c r="X21" s="1258" t="s">
        <v>401</v>
      </c>
      <c r="Z21" s="500"/>
      <c r="AA21" s="500" t="str">
        <f>IF(M21="","",M21)</f>
        <v>Наименование системы теплоснабжения </v>
      </c>
      <c r="AB21" s="500"/>
      <c r="AC21" s="500"/>
      <c r="AD21" s="1155">
        <v>23</v>
      </c>
    </row>
    <row customHeight="1" ht="21">
      <c r="A22" s="1363" t="s">
        <v>166</v>
      </c>
      <c r="B22" s="1363" t="s">
        <v>167</v>
      </c>
      <c r="C22" s="1363" t="s">
        <v>168</v>
      </c>
      <c r="D22" s="1363" t="s">
        <v>169</v>
      </c>
      <c r="E22" s="1363"/>
      <c r="F22" s="1365"/>
      <c r="G22" s="1365"/>
      <c r="H22" s="1365"/>
      <c r="I22" s="354"/>
      <c r="J22" s="352"/>
      <c r="K22" s="353"/>
      <c r="L22" s="1293" t="str">
        <f>INDEX(PT_DIFFERENTIATION_NUM_IST_TE,MATCH(D19,PT_DIFFERENTIATION_IST_TE_ID,0))</f>
        <v>...</v>
      </c>
      <c r="M22" s="310" t="s">
        <v>402</v>
      </c>
      <c r="N22" s="300"/>
      <c r="O22" s="2606" t="str">
        <f>INDEX(PT_DIFFERENTIATION_IST_TE,MATCH(D19,PT_DIFFERENTIATION_IST_TE_ID,0))</f>
        <v/>
      </c>
      <c r="P22" s="2606"/>
      <c r="Q22" s="2606"/>
      <c r="R22" s="2606"/>
      <c r="S22" s="2606"/>
      <c r="T22" s="2606"/>
      <c r="U22" s="2606"/>
      <c r="V22" s="2606"/>
      <c r="W22" s="2606"/>
      <c r="X22" s="1258" t="s">
        <v>403</v>
      </c>
      <c r="Z22" s="500"/>
      <c r="AA22" s="500" t="str">
        <f>IF(M22="","",M22)</f>
        <v>Источник тепловой энергии  </v>
      </c>
      <c r="AB22" s="500"/>
      <c r="AC22" s="500"/>
      <c r="AD22" s="1155">
        <v>20</v>
      </c>
    </row>
    <row customHeight="1" ht="96.75">
      <c r="A23" s="1363" t="s">
        <v>166</v>
      </c>
      <c r="B23" s="1363" t="s">
        <v>167</v>
      </c>
      <c r="C23" s="1363" t="s">
        <v>168</v>
      </c>
      <c r="D23" s="1363" t="s">
        <v>169</v>
      </c>
      <c r="E23" s="1363"/>
      <c r="F23" s="2607" t="str">
        <f>L22&amp;".1"</f>
        <v>....1</v>
      </c>
      <c r="I23" s="2257">
        <v>1</v>
      </c>
      <c r="J23" s="1291"/>
      <c r="K23" s="356"/>
      <c r="L23" s="1293" t="str">
        <f>$F$23</f>
        <v>....1</v>
      </c>
      <c r="M23" s="285" t="s">
        <v>405</v>
      </c>
      <c r="N23" s="300"/>
      <c r="O23" s="2305"/>
      <c r="P23" s="2305"/>
      <c r="Q23" s="2305"/>
      <c r="R23" s="2305"/>
      <c r="S23" s="2305"/>
      <c r="T23" s="2305"/>
      <c r="U23" s="2305"/>
      <c r="V23" s="2305"/>
      <c r="W23" s="2305"/>
      <c r="X23" s="1258" t="s">
        <v>406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166</v>
      </c>
      <c r="B24" s="1363" t="s">
        <v>167</v>
      </c>
      <c r="C24" s="1363" t="s">
        <v>168</v>
      </c>
      <c r="D24" s="1363" t="s">
        <v>169</v>
      </c>
      <c r="E24" s="1363"/>
      <c r="F24" s="2607"/>
      <c r="G24" s="2217" t="str">
        <f>F23&amp;".1"</f>
        <v>....1.1</v>
      </c>
      <c r="I24" s="2257"/>
      <c r="J24" s="2257">
        <v>1</v>
      </c>
      <c r="K24" s="357"/>
      <c r="L24" s="1293" t="str">
        <f>$G$24</f>
        <v>....1.1</v>
      </c>
      <c r="M24" s="286" t="s">
        <v>408</v>
      </c>
      <c r="N24" s="300"/>
      <c r="O24" s="2245"/>
      <c r="P24" s="2246"/>
      <c r="Q24" s="2246"/>
      <c r="R24" s="2246"/>
      <c r="S24" s="2246"/>
      <c r="T24" s="2246"/>
      <c r="U24" s="2246"/>
      <c r="V24" s="2246"/>
      <c r="W24" s="2247"/>
      <c r="X24" s="1258" t="s">
        <v>409</v>
      </c>
      <c r="Z24" s="500"/>
      <c r="AA24" s="500" t="str">
        <f>IF(M24="","",M24)</f>
        <v>Группа потребителей</v>
      </c>
      <c r="AB24" s="500"/>
      <c r="AC24" s="500"/>
      <c r="AD24" s="1155">
        <v>82</v>
      </c>
    </row>
    <row customHeight="1" ht="11.549999999999999">
      <c r="A25" s="1363" t="s">
        <v>166</v>
      </c>
      <c r="B25" s="1363" t="s">
        <v>167</v>
      </c>
      <c r="C25" s="1363" t="s">
        <v>168</v>
      </c>
      <c r="D25" s="1363" t="s">
        <v>169</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411</v>
      </c>
      <c r="Y25" s="511">
        <f>STRCHECKDATE(O26:W26)</f>
      </c>
      <c r="Z25" s="500"/>
      <c r="AA25" s="500" t="str">
        <f>IF(M25="","",M25)</f>
        <v/>
      </c>
      <c r="AB25" s="500"/>
      <c r="AC25" s="500"/>
      <c r="AD25" s="1155">
        <v>11</v>
      </c>
    </row>
    <row customHeight="1" ht="11.549999999999999">
      <c r="A26" s="1363" t="s">
        <v>166</v>
      </c>
      <c r="B26" s="1363" t="s">
        <v>167</v>
      </c>
      <c r="C26" s="1363" t="s">
        <v>168</v>
      </c>
      <c r="D26" s="1363" t="s">
        <v>169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166</v>
      </c>
      <c r="B27" s="1363" t="s">
        <v>167</v>
      </c>
      <c r="C27" s="1363" t="s">
        <v>168</v>
      </c>
      <c r="D27" s="1363" t="s">
        <v>169</v>
      </c>
      <c r="E27" s="1363"/>
      <c r="F27" s="2607"/>
      <c r="G27" s="2217"/>
      <c r="I27" s="2257"/>
      <c r="J27" s="2257"/>
      <c r="K27" s="356"/>
      <c r="L27" s="1278"/>
      <c r="M27" s="288" t="s">
        <v>412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166</v>
      </c>
      <c r="B28" s="1363" t="s">
        <v>167</v>
      </c>
      <c r="C28" s="1363" t="s">
        <v>168</v>
      </c>
      <c r="D28" s="1363" t="s">
        <v>169</v>
      </c>
      <c r="E28" s="1363"/>
      <c r="F28" s="2607"/>
      <c r="I28" s="2257"/>
      <c r="J28" s="1291"/>
      <c r="K28" s="356"/>
      <c r="L28" s="1278"/>
      <c r="M28" s="287" t="s">
        <v>413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166</v>
      </c>
      <c r="B29" s="1363" t="s">
        <v>167</v>
      </c>
      <c r="C29" s="1363" t="s">
        <v>168</v>
      </c>
      <c r="D29" s="1363" t="s">
        <v>169</v>
      </c>
      <c r="E29" s="1363"/>
      <c r="F29" s="1365"/>
      <c r="G29" s="1365"/>
      <c r="H29" s="537"/>
      <c r="I29" s="360"/>
      <c r="J29" s="375"/>
      <c r="K29" s="355"/>
      <c r="L29" s="1278"/>
      <c r="M29" s="365" t="s">
        <v>414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166</v>
      </c>
      <c r="B30" s="1363" t="s">
        <v>167</v>
      </c>
      <c r="C30" s="1363" t="s">
        <v>168</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166</v>
      </c>
      <c r="B31" s="1363" t="s">
        <v>167</v>
      </c>
      <c r="C31" s="1363"/>
      <c r="D31" s="1363"/>
      <c r="E31" s="1363" t="s">
        <v>2236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269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2238</v>
      </c>
      <c r="N35" s="2285"/>
      <c r="O35" s="2285"/>
      <c r="P35" s="2285"/>
      <c r="Q35" s="2285"/>
      <c r="R35" s="2285"/>
      <c r="S35" s="2285"/>
      <c r="T35" s="2285"/>
      <c r="U35" s="2285"/>
      <c r="V35" s="2285"/>
      <c r="W35" s="2285"/>
      <c r="X35" s="2285"/>
      <c r="AD35" s="1155">
        <v>27</v>
      </c>
    </row>
    <row customHeight="1" ht="109.19999999999999">
      <c r="H36" s="537"/>
      <c r="I36" s="1303"/>
      <c r="M36" s="2285" t="s">
        <v>2239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1912A-52F8-50BB-DED8-9FDA7D2506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FA39A-A041-BE7C-5258-D0044FC7D2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B4CD6-728A-0987-3778-ACA920123B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A871F-6D69-A778-9F58-406A7F4DE1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C1DCE-C813-5CD8-FA47-F6CEBA93A1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64A08-ED0F-7FA8-C4A8-8C6C1B1A92E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301</v>
      </c>
      <c r="E8" s="2205"/>
      <c r="F8" s="2205"/>
      <c r="G8" s="2208" t="s">
        <v>302</v>
      </c>
      <c r="J8" s="455">
        <v>11</v>
      </c>
    </row>
    <row customHeight="1" ht="11.549999999999999">
      <c r="A9" s="457"/>
      <c r="B9" s="502"/>
      <c r="C9" s="457"/>
      <c r="D9" s="472" t="s">
        <v>87</v>
      </c>
      <c r="E9" s="446" t="s">
        <v>303</v>
      </c>
      <c r="F9" s="446" t="s">
        <v>304</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305</v>
      </c>
      <c r="F11" s="1011" t="str">
        <f>IF(region_name="","",region_name)</f>
        <v>Сахалинская область</v>
      </c>
      <c r="G11" s="1012" t="s">
        <v>306</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307</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308</v>
      </c>
      <c r="E14" s="1010" t="s">
        <v>309</v>
      </c>
      <c r="F14" s="1011" t="str">
        <f>IF(inn="","",inn)</f>
        <v>6505011534</v>
      </c>
      <c r="G14" s="1012" t="s">
        <v>310</v>
      </c>
      <c r="H14" s="475"/>
      <c r="J14" s="455">
        <v>0</v>
      </c>
    </row>
    <row customHeight="1" ht="22.5" hidden="1">
      <c r="A15" s="457"/>
      <c r="B15" s="502"/>
      <c r="C15" s="457"/>
      <c r="D15" s="1009" t="s">
        <v>311</v>
      </c>
      <c r="E15" s="1010" t="s">
        <v>312</v>
      </c>
      <c r="F15" s="1011" t="str">
        <f>IF(kpp="","",kpp)</f>
        <v>650501001</v>
      </c>
      <c r="G15" s="1012" t="s">
        <v>313</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314</v>
      </c>
      <c r="B19" s="502"/>
      <c r="C19" s="2213"/>
      <c r="D19" s="445" t="str">
        <f>A19</f>
        <v>5.1</v>
      </c>
      <c r="E19" s="442" t="s">
        <v>315</v>
      </c>
      <c r="F19" s="443" t="s">
        <v>307</v>
      </c>
      <c r="G19" s="444" t="s">
        <v>316</v>
      </c>
      <c r="H19" s="475"/>
      <c r="I19" s="852"/>
      <c r="J19" s="455">
        <v>0</v>
      </c>
    </row>
    <row customHeight="1" ht="24" hidden="1">
      <c r="A20" s="2202"/>
      <c r="B20" s="502"/>
      <c r="C20" s="2213"/>
      <c r="D20" s="440" t="str">
        <f>D19&amp;".1"</f>
        <v>5.1.1</v>
      </c>
      <c r="E20" s="439" t="s">
        <v>317</v>
      </c>
      <c r="F20" s="881" t="s">
        <v>28</v>
      </c>
      <c r="G20" s="474"/>
      <c r="H20" s="475"/>
      <c r="I20" s="852"/>
      <c r="J20" s="455">
        <v>0</v>
      </c>
    </row>
    <row customHeight="1" ht="22.5" hidden="1">
      <c r="A21" s="2202"/>
      <c r="B21" s="502"/>
      <c r="C21" s="2213"/>
      <c r="D21" s="440" t="str">
        <f>D19&amp;".2"</f>
        <v>5.1.2</v>
      </c>
      <c r="E21" s="439" t="s">
        <v>318</v>
      </c>
      <c r="F21" s="1733" t="s">
        <v>28</v>
      </c>
      <c r="G21" s="444" t="s">
        <v>319</v>
      </c>
      <c r="H21" s="475"/>
      <c r="I21" s="852"/>
      <c r="J21" s="455">
        <v>0</v>
      </c>
    </row>
    <row customHeight="1" ht="22.5" hidden="1">
      <c r="A22" s="2202"/>
      <c r="B22" s="502"/>
      <c r="C22" s="2213"/>
      <c r="D22" s="440" t="str">
        <f>D19&amp;".3"</f>
        <v>5.1.3</v>
      </c>
      <c r="E22" s="439" t="s">
        <v>320</v>
      </c>
      <c r="F22" s="881" t="s">
        <v>28</v>
      </c>
      <c r="G22" s="474"/>
      <c r="H22" s="475"/>
      <c r="I22" s="852"/>
      <c r="J22" s="455">
        <v>0</v>
      </c>
    </row>
    <row customHeight="1" ht="22.5" hidden="1">
      <c r="A23" s="2202"/>
      <c r="B23" s="502"/>
      <c r="C23" s="2213"/>
      <c r="D23" s="440" t="str">
        <f>D19&amp;".4"</f>
        <v>5.1.4</v>
      </c>
      <c r="E23" s="439" t="s">
        <v>321</v>
      </c>
      <c r="F23" s="881" t="s">
        <v>28</v>
      </c>
      <c r="G23" s="444" t="s">
        <v>322</v>
      </c>
      <c r="H23" s="475"/>
      <c r="I23" s="852"/>
      <c r="J23" s="455">
        <v>0</v>
      </c>
    </row>
    <row customHeight="1" ht="22.5" hidden="1">
      <c r="A24" s="1978"/>
      <c r="B24" s="502"/>
      <c r="C24" s="492"/>
      <c r="D24" s="467"/>
      <c r="E24" s="1168" t="s">
        <v>323</v>
      </c>
      <c r="F24" s="468"/>
      <c r="G24" s="469"/>
      <c r="H24" s="475"/>
      <c r="I24" s="852"/>
      <c r="J24" s="455">
        <v>0</v>
      </c>
    </row>
    <row s="501" customFormat="1" customHeight="1" ht="24.75" hidden="1">
      <c r="A25" s="457"/>
      <c r="B25" s="502"/>
      <c r="C25" s="502"/>
      <c r="D25" s="1006" t="s">
        <v>89</v>
      </c>
      <c r="E25" s="1008" t="s">
        <v>324</v>
      </c>
      <c r="F25" s="1013" t="s">
        <v>307</v>
      </c>
      <c r="G25" s="1008"/>
      <c r="J25" s="501">
        <v>0</v>
      </c>
    </row>
    <row s="501" customFormat="1" customHeight="1" ht="11.25" hidden="1">
      <c r="A26" s="457"/>
      <c r="B26" s="502"/>
      <c r="C26" s="502"/>
      <c r="D26" s="1006" t="s">
        <v>325</v>
      </c>
      <c r="E26" s="1007" t="s">
        <v>326</v>
      </c>
      <c r="F26" s="1013" t="s">
        <v>307</v>
      </c>
      <c r="G26" s="1008"/>
      <c r="J26" s="501">
        <v>0</v>
      </c>
    </row>
    <row s="501" customFormat="1" customHeight="1" ht="11.25" hidden="1">
      <c r="A27" s="457"/>
      <c r="B27" s="502"/>
      <c r="C27" s="502"/>
      <c r="D27" s="1006" t="s">
        <v>327</v>
      </c>
      <c r="E27" s="1014" t="s">
        <v>328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329</v>
      </c>
      <c r="E28" s="1014" t="s">
        <v>330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331</v>
      </c>
      <c r="E29" s="1014" t="s">
        <v>332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333</v>
      </c>
      <c r="E30" s="1007" t="s">
        <v>334</v>
      </c>
      <c r="F30" s="1015"/>
      <c r="G30" s="1008"/>
      <c r="J30" s="501">
        <v>0</v>
      </c>
    </row>
    <row s="501" customFormat="1" customHeight="1" ht="11.25" hidden="1">
      <c r="A31" s="457"/>
      <c r="B31" s="502"/>
      <c r="C31" s="502"/>
      <c r="D31" s="1006" t="s">
        <v>335</v>
      </c>
      <c r="E31" s="1007" t="s">
        <v>336</v>
      </c>
      <c r="F31" s="1015"/>
      <c r="G31" s="1008"/>
      <c r="J31" s="501">
        <v>0</v>
      </c>
    </row>
    <row s="501" customFormat="1" customHeight="1" ht="11.25" hidden="1">
      <c r="A32" s="457"/>
      <c r="B32" s="502"/>
      <c r="C32" s="502"/>
      <c r="D32" s="1006" t="s">
        <v>337</v>
      </c>
      <c r="E32" s="1007" t="s">
        <v>338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341</v>
      </c>
      <c r="H44" s="475"/>
      <c r="J44" s="455">
        <v>22</v>
      </c>
    </row>
    <row customHeight="1" ht="23.25">
      <c r="A45" s="457"/>
      <c r="B45" s="502"/>
      <c r="C45" s="457"/>
      <c r="D45" s="440">
        <f>D44+1</f>
        <v>11</v>
      </c>
      <c r="E45" s="438" t="s">
        <v>342</v>
      </c>
      <c r="F45" s="443" t="s">
        <v>307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343</v>
      </c>
      <c r="H46" s="475"/>
      <c r="J46" s="455">
        <v>23</v>
      </c>
    </row>
    <row customHeight="1" ht="24">
      <c r="A47" s="2202"/>
      <c r="B47" s="502"/>
      <c r="C47" s="492"/>
      <c r="D47" s="440" t="str">
        <f>D45&amp;".2"</f>
        <v>11.2</v>
      </c>
      <c r="E47" s="442" t="s">
        <v>344</v>
      </c>
      <c r="F47" s="490"/>
      <c r="G47" s="437" t="s">
        <v>345</v>
      </c>
      <c r="H47" s="475"/>
      <c r="J47" s="455">
        <v>23</v>
      </c>
    </row>
    <row customHeight="1" ht="24">
      <c r="A48" s="2202"/>
      <c r="B48" s="502"/>
      <c r="C48" s="492"/>
      <c r="D48" s="440" t="str">
        <f>D45&amp;".3"</f>
        <v>11.3</v>
      </c>
      <c r="E48" s="442" t="s">
        <v>346</v>
      </c>
      <c r="F48" s="490"/>
      <c r="G48" s="437" t="s">
        <v>347</v>
      </c>
      <c r="H48" s="475"/>
      <c r="J48" s="455">
        <v>23</v>
      </c>
    </row>
    <row customHeight="1" ht="24">
      <c r="A49" s="2202"/>
      <c r="B49" s="502"/>
      <c r="C49" s="492"/>
      <c r="D49" s="440" t="str">
        <f>IF(TEMPLATE_SPHERE="TKO",D45&amp;".0",D45&amp;".4")</f>
        <v>11.4</v>
      </c>
      <c r="E49" s="436" t="s">
        <v>348</v>
      </c>
      <c r="F49" s="1685"/>
      <c r="G49" s="1762" t="s">
        <v>349</v>
      </c>
      <c r="H49" s="475"/>
      <c r="J49" s="455">
        <v>23</v>
      </c>
    </row>
    <row customHeight="1" ht="24">
      <c r="A50" s="457"/>
      <c r="B50" s="502"/>
      <c r="C50" s="457"/>
      <c r="D50" s="467"/>
      <c r="E50" s="415" t="s">
        <v>350</v>
      </c>
      <c r="F50" s="468"/>
      <c r="G50" s="1762" t="s">
        <v>351</v>
      </c>
      <c r="H50" s="476"/>
      <c r="J50" s="455">
        <v>23</v>
      </c>
    </row>
    <row customHeight="1" ht="24">
      <c r="A51" s="858"/>
      <c r="B51" s="502"/>
      <c r="C51" s="492"/>
      <c r="D51" s="440">
        <f>D45+1</f>
        <v>12</v>
      </c>
      <c r="E51" s="528" t="s">
        <v>352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52CDC-A91C-B188-0CF8-4BB8A05302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D37ED-88A8-3928-EC98-CF01083C0B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1DB68-7102-3558-1868-D4AFBA7E5A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42F31-1CEA-DCC7-64D8-E5D0EA3075C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2240</v>
      </c>
      <c r="B1" s="2616" t="s">
        <v>2241</v>
      </c>
      <c r="C1" s="2617" t="s">
        <v>2242</v>
      </c>
      <c r="D1" s="2618"/>
      <c r="E1" s="836" t="s">
        <v>2243</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2007</v>
      </c>
      <c r="D5" s="2625" t="s">
        <v>2244</v>
      </c>
      <c r="E5" s="836"/>
    </row>
    <row s="1850" customFormat="1" customHeight="1" ht="11.25">
      <c r="A6" s="2626"/>
      <c r="B6" s="766" t="s">
        <v>1673</v>
      </c>
      <c r="C6" s="753"/>
      <c r="D6" s="764"/>
      <c r="E6" s="836"/>
    </row>
    <row customHeight="1" ht="11.25">
      <c r="A7" s="2627"/>
      <c r="B7" s="766" t="s">
        <v>1680</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7C8C5-6368-5628-0ECB-154F80C2F6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A8DD7-EF28-21D2-0268-9909851D36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58748-AAC8-3328-3BCE-72C44CE054B8}" mc:Ignorable="x14ac xr xr2 xr3">
  <sheetPr>
    <tabColor rgb="FFFFCC99"/>
  </sheetPr>
  <dimension ref="A1:I27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2245</v>
      </c>
      <c r="B1" s="68" t="s">
        <v>2246</v>
      </c>
      <c r="C1" s="68" t="s">
        <v>2247</v>
      </c>
      <c r="D1" s="68" t="s">
        <v>2248</v>
      </c>
      <c r="E1" s="68" t="s">
        <v>2249</v>
      </c>
      <c r="F1" s="68" t="s">
        <v>2250</v>
      </c>
      <c r="G1" s="68" t="s">
        <v>2251</v>
      </c>
      <c r="H1" s="68" t="s">
        <v>2252</v>
      </c>
      <c r="I1" s="68" t="s">
        <v>2253</v>
      </c>
    </row>
    <row customHeight="1" ht="11.25">
      <c r="A2" s="1850" t="s">
        <v>2254</v>
      </c>
      <c r="B2" s="1850" t="s">
        <v>16</v>
      </c>
      <c r="C2" s="1850" t="s">
        <v>2255</v>
      </c>
      <c r="D2" s="1850" t="s">
        <v>2256</v>
      </c>
      <c r="E2" s="1850" t="s">
        <v>2257</v>
      </c>
      <c r="F2" s="1850" t="s">
        <v>2258</v>
      </c>
      <c r="G2" s="1850" t="s">
        <v>28</v>
      </c>
      <c r="H2" s="1850" t="s">
        <v>28</v>
      </c>
      <c r="I2" s="1850" t="s">
        <v>807</v>
      </c>
    </row>
    <row customHeight="1" ht="11.25">
      <c r="A3" s="1850" t="s">
        <v>2254</v>
      </c>
      <c r="B3" s="1850" t="s">
        <v>16</v>
      </c>
      <c r="C3" s="1850" t="s">
        <v>2259</v>
      </c>
      <c r="D3" s="1850" t="s">
        <v>2260</v>
      </c>
      <c r="E3" s="1850" t="s">
        <v>2261</v>
      </c>
      <c r="F3" s="1850" t="s">
        <v>2262</v>
      </c>
      <c r="G3" s="1850" t="s">
        <v>28</v>
      </c>
      <c r="H3" s="1850" t="s">
        <v>28</v>
      </c>
      <c r="I3" s="1850" t="s">
        <v>807</v>
      </c>
    </row>
    <row customHeight="1" ht="11.25">
      <c r="A4" s="1850" t="s">
        <v>2254</v>
      </c>
      <c r="B4" s="1850" t="s">
        <v>16</v>
      </c>
      <c r="C4" s="1850" t="s">
        <v>2263</v>
      </c>
      <c r="D4" s="1850" t="s">
        <v>2264</v>
      </c>
      <c r="E4" s="1850" t="s">
        <v>2265</v>
      </c>
      <c r="F4" s="1850" t="s">
        <v>2266</v>
      </c>
      <c r="G4" s="1850" t="s">
        <v>28</v>
      </c>
      <c r="H4" s="1850" t="s">
        <v>28</v>
      </c>
      <c r="I4" s="1850" t="s">
        <v>807</v>
      </c>
    </row>
    <row customHeight="1" ht="11.25">
      <c r="A5" s="1850" t="s">
        <v>2254</v>
      </c>
      <c r="B5" s="1850" t="s">
        <v>16</v>
      </c>
      <c r="C5" s="1850" t="s">
        <v>2267</v>
      </c>
      <c r="D5" s="1850" t="s">
        <v>2268</v>
      </c>
      <c r="E5" s="1850" t="s">
        <v>2269</v>
      </c>
      <c r="F5" s="1850" t="s">
        <v>2266</v>
      </c>
      <c r="G5" s="1850" t="s">
        <v>28</v>
      </c>
      <c r="H5" s="1850" t="s">
        <v>28</v>
      </c>
      <c r="I5" s="1850" t="s">
        <v>807</v>
      </c>
    </row>
    <row customHeight="1" ht="11.25">
      <c r="A6" s="1850" t="s">
        <v>2254</v>
      </c>
      <c r="B6" s="1850" t="s">
        <v>16</v>
      </c>
      <c r="C6" s="1850" t="s">
        <v>2270</v>
      </c>
      <c r="D6" s="1850" t="s">
        <v>2271</v>
      </c>
      <c r="E6" s="1850" t="s">
        <v>2272</v>
      </c>
      <c r="F6" s="1850" t="s">
        <v>2273</v>
      </c>
      <c r="G6" s="1850" t="s">
        <v>28</v>
      </c>
      <c r="H6" s="1850" t="s">
        <v>28</v>
      </c>
      <c r="I6" s="1850" t="s">
        <v>807</v>
      </c>
    </row>
    <row customHeight="1" ht="11.25">
      <c r="A7" s="1850" t="s">
        <v>2254</v>
      </c>
      <c r="B7" s="1850" t="s">
        <v>16</v>
      </c>
      <c r="C7" s="1850" t="s">
        <v>2274</v>
      </c>
      <c r="D7" s="1850" t="s">
        <v>2275</v>
      </c>
      <c r="E7" s="1850" t="s">
        <v>2276</v>
      </c>
      <c r="F7" s="1850" t="s">
        <v>2277</v>
      </c>
      <c r="G7" s="1850" t="s">
        <v>28</v>
      </c>
      <c r="H7" s="1850" t="s">
        <v>28</v>
      </c>
      <c r="I7" s="1850" t="s">
        <v>807</v>
      </c>
    </row>
    <row customHeight="1" ht="11.25">
      <c r="A8" s="1850" t="s">
        <v>2254</v>
      </c>
      <c r="B8" s="1850" t="s">
        <v>16</v>
      </c>
      <c r="C8" s="1850" t="s">
        <v>2278</v>
      </c>
      <c r="D8" s="1850" t="s">
        <v>2279</v>
      </c>
      <c r="E8" s="1850" t="s">
        <v>2280</v>
      </c>
      <c r="F8" s="1850" t="s">
        <v>2281</v>
      </c>
      <c r="G8" s="1850" t="s">
        <v>28</v>
      </c>
      <c r="H8" s="1850" t="s">
        <v>28</v>
      </c>
      <c r="I8" s="1850" t="s">
        <v>807</v>
      </c>
    </row>
    <row customHeight="1" ht="11.25">
      <c r="A9" s="1850" t="s">
        <v>2254</v>
      </c>
      <c r="B9" s="1850" t="s">
        <v>16</v>
      </c>
      <c r="C9" s="1850" t="s">
        <v>2282</v>
      </c>
      <c r="D9" s="1850" t="s">
        <v>2283</v>
      </c>
      <c r="E9" s="1850" t="s">
        <v>2284</v>
      </c>
      <c r="F9" s="1850" t="s">
        <v>2258</v>
      </c>
      <c r="G9" s="1850" t="s">
        <v>28</v>
      </c>
      <c r="H9" s="1850" t="s">
        <v>28</v>
      </c>
      <c r="I9" s="1850" t="s">
        <v>807</v>
      </c>
    </row>
    <row customHeight="1" ht="11.25">
      <c r="A10" s="1850" t="s">
        <v>2254</v>
      </c>
      <c r="B10" s="1850" t="s">
        <v>16</v>
      </c>
      <c r="C10" s="1850" t="s">
        <v>2285</v>
      </c>
      <c r="D10" s="1850" t="s">
        <v>2286</v>
      </c>
      <c r="E10" s="1850" t="s">
        <v>2287</v>
      </c>
      <c r="F10" s="1850" t="s">
        <v>2288</v>
      </c>
      <c r="G10" s="1850" t="s">
        <v>28</v>
      </c>
      <c r="H10" s="1850" t="s">
        <v>28</v>
      </c>
      <c r="I10" s="1850" t="s">
        <v>807</v>
      </c>
    </row>
    <row customHeight="1" ht="11.25">
      <c r="A11" s="1850" t="s">
        <v>2254</v>
      </c>
      <c r="B11" s="1850" t="s">
        <v>16</v>
      </c>
      <c r="C11" s="1850" t="s">
        <v>2289</v>
      </c>
      <c r="D11" s="1850" t="s">
        <v>2290</v>
      </c>
      <c r="E11" s="1850" t="s">
        <v>2291</v>
      </c>
      <c r="F11" s="1850" t="s">
        <v>2258</v>
      </c>
      <c r="G11" s="1850" t="s">
        <v>28</v>
      </c>
      <c r="H11" s="1850" t="s">
        <v>28</v>
      </c>
      <c r="I11" s="1850" t="s">
        <v>807</v>
      </c>
    </row>
    <row customHeight="1" ht="11.25">
      <c r="A12" s="1850" t="s">
        <v>2254</v>
      </c>
      <c r="B12" s="1850" t="s">
        <v>16</v>
      </c>
      <c r="C12" s="1850" t="s">
        <v>2292</v>
      </c>
      <c r="D12" s="1850" t="s">
        <v>2293</v>
      </c>
      <c r="E12" s="1850" t="s">
        <v>2294</v>
      </c>
      <c r="F12" s="1850" t="s">
        <v>2273</v>
      </c>
      <c r="G12" s="1850" t="s">
        <v>2295</v>
      </c>
      <c r="H12" s="1850" t="s">
        <v>28</v>
      </c>
      <c r="I12" s="1850" t="s">
        <v>807</v>
      </c>
    </row>
    <row customHeight="1" ht="11.25">
      <c r="A13" s="1850" t="s">
        <v>2254</v>
      </c>
      <c r="B13" s="1850" t="s">
        <v>16</v>
      </c>
      <c r="C13" s="1850" t="s">
        <v>2296</v>
      </c>
      <c r="D13" s="1850" t="s">
        <v>2297</v>
      </c>
      <c r="E13" s="1850" t="s">
        <v>2298</v>
      </c>
      <c r="F13" s="1850" t="s">
        <v>2299</v>
      </c>
      <c r="G13" s="1850" t="s">
        <v>28</v>
      </c>
      <c r="H13" s="1850" t="s">
        <v>28</v>
      </c>
      <c r="I13" s="1850" t="s">
        <v>807</v>
      </c>
    </row>
    <row customHeight="1" ht="11.25">
      <c r="A14" s="1850" t="s">
        <v>2254</v>
      </c>
      <c r="B14" s="1850" t="s">
        <v>16</v>
      </c>
      <c r="C14" s="1850" t="s">
        <v>2300</v>
      </c>
      <c r="D14" s="1850" t="s">
        <v>2301</v>
      </c>
      <c r="E14" s="1850" t="s">
        <v>2302</v>
      </c>
      <c r="F14" s="1850" t="s">
        <v>2266</v>
      </c>
      <c r="G14" s="1850" t="s">
        <v>28</v>
      </c>
      <c r="H14" s="1850" t="s">
        <v>28</v>
      </c>
      <c r="I14" s="1850" t="s">
        <v>807</v>
      </c>
    </row>
    <row customHeight="1" ht="11.25">
      <c r="A15" s="1850" t="s">
        <v>2254</v>
      </c>
      <c r="B15" s="1850" t="s">
        <v>16</v>
      </c>
      <c r="C15" s="1850" t="s">
        <v>2303</v>
      </c>
      <c r="D15" s="1850" t="s">
        <v>2304</v>
      </c>
      <c r="E15" s="1850" t="s">
        <v>2305</v>
      </c>
      <c r="F15" s="1850" t="s">
        <v>2299</v>
      </c>
      <c r="G15" s="1850" t="s">
        <v>28</v>
      </c>
      <c r="H15" s="1850" t="s">
        <v>28</v>
      </c>
      <c r="I15" s="1850" t="s">
        <v>807</v>
      </c>
    </row>
    <row customHeight="1" ht="11.25">
      <c r="A16" s="1850" t="s">
        <v>2254</v>
      </c>
      <c r="B16" s="1850" t="s">
        <v>16</v>
      </c>
      <c r="C16" s="1850" t="s">
        <v>2306</v>
      </c>
      <c r="D16" s="1850" t="s">
        <v>2307</v>
      </c>
      <c r="E16" s="1850" t="s">
        <v>2308</v>
      </c>
      <c r="F16" s="1850" t="s">
        <v>2309</v>
      </c>
      <c r="G16" s="1850" t="s">
        <v>28</v>
      </c>
      <c r="H16" s="1850" t="s">
        <v>28</v>
      </c>
      <c r="I16" s="1850" t="s">
        <v>807</v>
      </c>
    </row>
    <row customHeight="1" ht="11.25">
      <c r="A17" s="1850" t="s">
        <v>2254</v>
      </c>
      <c r="B17" s="1850" t="s">
        <v>16</v>
      </c>
      <c r="C17" s="1850" t="s">
        <v>2310</v>
      </c>
      <c r="D17" s="1850" t="s">
        <v>2311</v>
      </c>
      <c r="E17" s="1850" t="s">
        <v>2312</v>
      </c>
      <c r="F17" s="1850" t="s">
        <v>2313</v>
      </c>
      <c r="G17" s="1850" t="s">
        <v>28</v>
      </c>
      <c r="H17" s="1850" t="s">
        <v>28</v>
      </c>
      <c r="I17" s="1850" t="s">
        <v>807</v>
      </c>
    </row>
    <row customHeight="1" ht="11.25">
      <c r="A18" s="1850" t="s">
        <v>2254</v>
      </c>
      <c r="B18" s="1850" t="s">
        <v>16</v>
      </c>
      <c r="C18" s="1850" t="s">
        <v>2314</v>
      </c>
      <c r="D18" s="1850" t="s">
        <v>2315</v>
      </c>
      <c r="E18" s="1850" t="s">
        <v>2316</v>
      </c>
      <c r="F18" s="1850" t="s">
        <v>2317</v>
      </c>
      <c r="G18" s="1850" t="s">
        <v>28</v>
      </c>
      <c r="H18" s="1850" t="s">
        <v>28</v>
      </c>
      <c r="I18" s="1850" t="s">
        <v>807</v>
      </c>
    </row>
    <row customHeight="1" ht="11.25">
      <c r="A19" s="1850" t="s">
        <v>2254</v>
      </c>
      <c r="B19" s="1850" t="s">
        <v>16</v>
      </c>
      <c r="C19" s="1850" t="s">
        <v>2318</v>
      </c>
      <c r="D19" s="1850" t="s">
        <v>2319</v>
      </c>
      <c r="E19" s="1850" t="s">
        <v>2320</v>
      </c>
      <c r="F19" s="1850" t="s">
        <v>2258</v>
      </c>
      <c r="G19" s="1850" t="s">
        <v>28</v>
      </c>
      <c r="H19" s="1850" t="s">
        <v>28</v>
      </c>
      <c r="I19" s="1850" t="s">
        <v>807</v>
      </c>
    </row>
    <row customHeight="1" ht="11.25">
      <c r="A20" s="1850" t="s">
        <v>2254</v>
      </c>
      <c r="B20" s="1850" t="s">
        <v>16</v>
      </c>
      <c r="C20" s="1850" t="s">
        <v>2321</v>
      </c>
      <c r="D20" s="1850" t="s">
        <v>2322</v>
      </c>
      <c r="E20" s="1850" t="s">
        <v>2323</v>
      </c>
      <c r="F20" s="1850" t="s">
        <v>2324</v>
      </c>
      <c r="G20" s="1850" t="s">
        <v>2325</v>
      </c>
      <c r="H20" s="1850" t="s">
        <v>28</v>
      </c>
      <c r="I20" s="1850" t="s">
        <v>807</v>
      </c>
    </row>
    <row customHeight="1" ht="11.25">
      <c r="A21" s="1850" t="s">
        <v>2254</v>
      </c>
      <c r="B21" s="1850" t="s">
        <v>16</v>
      </c>
      <c r="C21" s="1850" t="s">
        <v>2326</v>
      </c>
      <c r="D21" s="1850" t="s">
        <v>2327</v>
      </c>
      <c r="E21" s="1850" t="s">
        <v>2328</v>
      </c>
      <c r="F21" s="1850" t="s">
        <v>2281</v>
      </c>
      <c r="G21" s="1850" t="s">
        <v>28</v>
      </c>
      <c r="H21" s="1850" t="s">
        <v>28</v>
      </c>
      <c r="I21" s="1850" t="s">
        <v>807</v>
      </c>
    </row>
    <row customHeight="1" ht="11.25">
      <c r="A22" s="1850" t="s">
        <v>2254</v>
      </c>
      <c r="B22" s="1850" t="s">
        <v>16</v>
      </c>
      <c r="C22" s="1850" t="s">
        <v>2329</v>
      </c>
      <c r="D22" s="1850" t="s">
        <v>2330</v>
      </c>
      <c r="E22" s="1850" t="s">
        <v>2331</v>
      </c>
      <c r="F22" s="1850" t="s">
        <v>2332</v>
      </c>
      <c r="G22" s="1850" t="s">
        <v>2333</v>
      </c>
      <c r="H22" s="1850" t="s">
        <v>28</v>
      </c>
      <c r="I22" s="1850" t="s">
        <v>807</v>
      </c>
    </row>
    <row customHeight="1" ht="11.25">
      <c r="A23" s="1850" t="s">
        <v>2254</v>
      </c>
      <c r="B23" s="1850" t="s">
        <v>16</v>
      </c>
      <c r="C23" s="1850" t="s">
        <v>2334</v>
      </c>
      <c r="D23" s="1850" t="s">
        <v>2335</v>
      </c>
      <c r="E23" s="1850" t="s">
        <v>2336</v>
      </c>
      <c r="F23" s="1850" t="s">
        <v>2277</v>
      </c>
      <c r="G23" s="1850" t="s">
        <v>28</v>
      </c>
      <c r="H23" s="1850" t="s">
        <v>28</v>
      </c>
      <c r="I23" s="1850" t="s">
        <v>807</v>
      </c>
    </row>
    <row customHeight="1" ht="11.25">
      <c r="A24" s="1850" t="s">
        <v>2254</v>
      </c>
      <c r="B24" s="1850" t="s">
        <v>16</v>
      </c>
      <c r="C24" s="1850" t="s">
        <v>2337</v>
      </c>
      <c r="D24" s="1850" t="s">
        <v>2338</v>
      </c>
      <c r="E24" s="1850" t="s">
        <v>2339</v>
      </c>
      <c r="F24" s="1850" t="s">
        <v>2266</v>
      </c>
      <c r="G24" s="1850" t="s">
        <v>2340</v>
      </c>
      <c r="H24" s="1850" t="s">
        <v>28</v>
      </c>
      <c r="I24" s="1850" t="s">
        <v>807</v>
      </c>
    </row>
    <row customHeight="1" ht="11.25">
      <c r="A25" s="1850" t="s">
        <v>2254</v>
      </c>
      <c r="B25" s="1850" t="s">
        <v>16</v>
      </c>
      <c r="C25" s="1850" t="s">
        <v>2341</v>
      </c>
      <c r="D25" s="1850" t="s">
        <v>2338</v>
      </c>
      <c r="E25" s="1850" t="s">
        <v>2342</v>
      </c>
      <c r="F25" s="1850" t="s">
        <v>2343</v>
      </c>
      <c r="G25" s="1850" t="s">
        <v>2344</v>
      </c>
      <c r="H25" s="1850" t="s">
        <v>28</v>
      </c>
      <c r="I25" s="1850" t="s">
        <v>807</v>
      </c>
    </row>
    <row customHeight="1" ht="11.25">
      <c r="A26" s="1850" t="s">
        <v>2254</v>
      </c>
      <c r="B26" s="1850" t="s">
        <v>16</v>
      </c>
      <c r="C26" s="1850" t="s">
        <v>2345</v>
      </c>
      <c r="D26" s="1850" t="s">
        <v>2346</v>
      </c>
      <c r="E26" s="1850" t="s">
        <v>2347</v>
      </c>
      <c r="F26" s="1850" t="s">
        <v>2343</v>
      </c>
      <c r="G26" s="1850" t="s">
        <v>2348</v>
      </c>
      <c r="H26" s="1850" t="s">
        <v>28</v>
      </c>
      <c r="I26" s="1850" t="s">
        <v>807</v>
      </c>
    </row>
    <row customHeight="1" ht="11.25">
      <c r="A27" s="1850" t="s">
        <v>2254</v>
      </c>
      <c r="B27" s="1850" t="s">
        <v>16</v>
      </c>
      <c r="C27" s="1850" t="s">
        <v>2349</v>
      </c>
      <c r="D27" s="1850" t="s">
        <v>2350</v>
      </c>
      <c r="E27" s="1850" t="s">
        <v>2351</v>
      </c>
      <c r="F27" s="1850" t="s">
        <v>2332</v>
      </c>
      <c r="G27" s="1850" t="s">
        <v>28</v>
      </c>
      <c r="H27" s="1850" t="s">
        <v>28</v>
      </c>
      <c r="I27" s="1850" t="s">
        <v>807</v>
      </c>
    </row>
    <row customHeight="1" ht="11.25">
      <c r="A28" s="1850" t="s">
        <v>2254</v>
      </c>
      <c r="B28" s="1850" t="s">
        <v>16</v>
      </c>
      <c r="C28" s="1850" t="s">
        <v>2352</v>
      </c>
      <c r="D28" s="1850" t="s">
        <v>2353</v>
      </c>
      <c r="E28" s="1850" t="s">
        <v>2354</v>
      </c>
      <c r="F28" s="1850" t="s">
        <v>2355</v>
      </c>
      <c r="G28" s="1850" t="s">
        <v>28</v>
      </c>
      <c r="H28" s="1850" t="s">
        <v>28</v>
      </c>
      <c r="I28" s="1850" t="s">
        <v>807</v>
      </c>
    </row>
    <row customHeight="1" ht="11.25">
      <c r="A29" s="1850" t="s">
        <v>2254</v>
      </c>
      <c r="B29" s="1850" t="s">
        <v>16</v>
      </c>
      <c r="C29" s="1850" t="s">
        <v>2356</v>
      </c>
      <c r="D29" s="1850" t="s">
        <v>2357</v>
      </c>
      <c r="E29" s="1850" t="s">
        <v>2358</v>
      </c>
      <c r="F29" s="1850" t="s">
        <v>2332</v>
      </c>
      <c r="G29" s="1850" t="s">
        <v>2359</v>
      </c>
      <c r="H29" s="1850" t="s">
        <v>28</v>
      </c>
      <c r="I29" s="1850" t="s">
        <v>807</v>
      </c>
    </row>
    <row customHeight="1" ht="11.25">
      <c r="A30" s="1850" t="s">
        <v>2254</v>
      </c>
      <c r="B30" s="1850" t="s">
        <v>16</v>
      </c>
      <c r="C30" s="1850" t="s">
        <v>2360</v>
      </c>
      <c r="D30" s="1850" t="s">
        <v>2361</v>
      </c>
      <c r="E30" s="1850" t="s">
        <v>2362</v>
      </c>
      <c r="F30" s="1850" t="s">
        <v>2299</v>
      </c>
      <c r="G30" s="1850" t="s">
        <v>2363</v>
      </c>
      <c r="H30" s="1850" t="s">
        <v>28</v>
      </c>
      <c r="I30" s="1850" t="s">
        <v>807</v>
      </c>
    </row>
    <row customHeight="1" ht="11.25">
      <c r="A31" s="1850" t="s">
        <v>2254</v>
      </c>
      <c r="B31" s="1850" t="s">
        <v>16</v>
      </c>
      <c r="C31" s="1850" t="s">
        <v>2364</v>
      </c>
      <c r="D31" s="1850" t="s">
        <v>2365</v>
      </c>
      <c r="E31" s="1850" t="s">
        <v>2366</v>
      </c>
      <c r="F31" s="1850" t="s">
        <v>2343</v>
      </c>
      <c r="G31" s="1850" t="s">
        <v>2367</v>
      </c>
      <c r="H31" s="1850" t="s">
        <v>28</v>
      </c>
      <c r="I31" s="1850" t="s">
        <v>807</v>
      </c>
    </row>
    <row customHeight="1" ht="11.25">
      <c r="A32" s="1850" t="s">
        <v>2254</v>
      </c>
      <c r="B32" s="1850" t="s">
        <v>16</v>
      </c>
      <c r="C32" s="1850" t="s">
        <v>2368</v>
      </c>
      <c r="D32" s="1850" t="s">
        <v>2369</v>
      </c>
      <c r="E32" s="1850" t="s">
        <v>2370</v>
      </c>
      <c r="F32" s="1850" t="s">
        <v>2273</v>
      </c>
      <c r="G32" s="1850" t="s">
        <v>2371</v>
      </c>
      <c r="H32" s="1850" t="s">
        <v>28</v>
      </c>
      <c r="I32" s="1850" t="s">
        <v>807</v>
      </c>
    </row>
    <row customHeight="1" ht="11.25">
      <c r="A33" s="1850" t="s">
        <v>2254</v>
      </c>
      <c r="B33" s="1850" t="s">
        <v>16</v>
      </c>
      <c r="C33" s="1850" t="s">
        <v>2372</v>
      </c>
      <c r="D33" s="1850" t="s">
        <v>2373</v>
      </c>
      <c r="E33" s="1850" t="s">
        <v>2374</v>
      </c>
      <c r="F33" s="1850" t="s">
        <v>2375</v>
      </c>
      <c r="G33" s="1850" t="s">
        <v>28</v>
      </c>
      <c r="H33" s="1850" t="s">
        <v>28</v>
      </c>
      <c r="I33" s="1850" t="s">
        <v>807</v>
      </c>
    </row>
    <row customHeight="1" ht="11.25">
      <c r="A34" s="1850" t="s">
        <v>2254</v>
      </c>
      <c r="B34" s="1850" t="s">
        <v>16</v>
      </c>
      <c r="C34" s="1850" t="s">
        <v>2376</v>
      </c>
      <c r="D34" s="1850" t="s">
        <v>2377</v>
      </c>
      <c r="E34" s="1850" t="s">
        <v>2378</v>
      </c>
      <c r="F34" s="1850" t="s">
        <v>2277</v>
      </c>
      <c r="G34" s="1850" t="s">
        <v>28</v>
      </c>
      <c r="H34" s="1850" t="s">
        <v>28</v>
      </c>
      <c r="I34" s="1850" t="s">
        <v>807</v>
      </c>
    </row>
    <row customHeight="1" ht="11.25">
      <c r="A35" s="1850" t="s">
        <v>2254</v>
      </c>
      <c r="B35" s="1850" t="s">
        <v>16</v>
      </c>
      <c r="C35" s="1850" t="s">
        <v>13</v>
      </c>
      <c r="D35" s="1850" t="s">
        <v>46</v>
      </c>
      <c r="E35" s="1850" t="s">
        <v>49</v>
      </c>
      <c r="F35" s="1850" t="s">
        <v>51</v>
      </c>
      <c r="G35" s="1850" t="s">
        <v>28</v>
      </c>
      <c r="H35" s="1850" t="s">
        <v>28</v>
      </c>
      <c r="I35" s="1850" t="s">
        <v>807</v>
      </c>
    </row>
    <row customHeight="1" ht="11.25">
      <c r="A36" s="1850" t="s">
        <v>2254</v>
      </c>
      <c r="B36" s="1850" t="s">
        <v>16</v>
      </c>
      <c r="C36" s="1850" t="s">
        <v>2379</v>
      </c>
      <c r="D36" s="1850" t="s">
        <v>2380</v>
      </c>
      <c r="E36" s="1850" t="s">
        <v>2381</v>
      </c>
      <c r="F36" s="1850" t="s">
        <v>2382</v>
      </c>
      <c r="G36" s="1850" t="s">
        <v>28</v>
      </c>
      <c r="H36" s="1850" t="s">
        <v>28</v>
      </c>
      <c r="I36" s="1850" t="s">
        <v>807</v>
      </c>
    </row>
    <row customHeight="1" ht="11.25">
      <c r="A37" s="1850" t="s">
        <v>2254</v>
      </c>
      <c r="B37" s="1850" t="s">
        <v>16</v>
      </c>
      <c r="C37" s="1850" t="s">
        <v>2383</v>
      </c>
      <c r="D37" s="1850" t="s">
        <v>2384</v>
      </c>
      <c r="E37" s="1850" t="s">
        <v>2385</v>
      </c>
      <c r="F37" s="1850" t="s">
        <v>2277</v>
      </c>
      <c r="G37" s="1850" t="s">
        <v>28</v>
      </c>
      <c r="H37" s="1850" t="s">
        <v>28</v>
      </c>
      <c r="I37" s="1850" t="s">
        <v>807</v>
      </c>
    </row>
    <row customHeight="1" ht="11.25">
      <c r="A38" s="1850" t="s">
        <v>2254</v>
      </c>
      <c r="B38" s="1850" t="s">
        <v>16</v>
      </c>
      <c r="C38" s="1850" t="s">
        <v>2386</v>
      </c>
      <c r="D38" s="1850" t="s">
        <v>2387</v>
      </c>
      <c r="E38" s="1850" t="s">
        <v>2388</v>
      </c>
      <c r="F38" s="1850" t="s">
        <v>2317</v>
      </c>
      <c r="G38" s="1850" t="s">
        <v>28</v>
      </c>
      <c r="H38" s="1850" t="s">
        <v>28</v>
      </c>
      <c r="I38" s="1850" t="s">
        <v>807</v>
      </c>
    </row>
    <row customHeight="1" ht="11.25">
      <c r="A39" s="1850" t="s">
        <v>2254</v>
      </c>
      <c r="B39" s="1850" t="s">
        <v>16</v>
      </c>
      <c r="C39" s="1850" t="s">
        <v>2389</v>
      </c>
      <c r="D39" s="1850" t="s">
        <v>2390</v>
      </c>
      <c r="E39" s="1850" t="s">
        <v>2287</v>
      </c>
      <c r="F39" s="1850" t="s">
        <v>2391</v>
      </c>
      <c r="G39" s="1850" t="s">
        <v>28</v>
      </c>
      <c r="H39" s="1850" t="s">
        <v>28</v>
      </c>
      <c r="I39" s="1850" t="s">
        <v>807</v>
      </c>
    </row>
    <row customHeight="1" ht="11.25">
      <c r="A40" s="1850" t="s">
        <v>2254</v>
      </c>
      <c r="B40" s="1850" t="s">
        <v>16</v>
      </c>
      <c r="C40" s="1850" t="s">
        <v>2392</v>
      </c>
      <c r="D40" s="1850" t="s">
        <v>2393</v>
      </c>
      <c r="E40" s="1850" t="s">
        <v>2394</v>
      </c>
      <c r="F40" s="1850" t="s">
        <v>2343</v>
      </c>
      <c r="G40" s="1850" t="s">
        <v>2395</v>
      </c>
      <c r="H40" s="1850" t="s">
        <v>28</v>
      </c>
      <c r="I40" s="1850" t="s">
        <v>807</v>
      </c>
    </row>
    <row customHeight="1" ht="11.25">
      <c r="A41" s="1850" t="s">
        <v>2254</v>
      </c>
      <c r="B41" s="1850" t="s">
        <v>16</v>
      </c>
      <c r="C41" s="1850" t="s">
        <v>2396</v>
      </c>
      <c r="D41" s="1850" t="s">
        <v>2397</v>
      </c>
      <c r="E41" s="1850" t="s">
        <v>2398</v>
      </c>
      <c r="F41" s="1850" t="s">
        <v>2399</v>
      </c>
      <c r="G41" s="1850" t="s">
        <v>2400</v>
      </c>
      <c r="H41" s="1850" t="s">
        <v>28</v>
      </c>
      <c r="I41" s="1850" t="s">
        <v>807</v>
      </c>
    </row>
    <row customHeight="1" ht="11.25">
      <c r="A42" s="1850" t="s">
        <v>2254</v>
      </c>
      <c r="B42" s="1850" t="s">
        <v>16</v>
      </c>
      <c r="C42" s="1850" t="s">
        <v>2401</v>
      </c>
      <c r="D42" s="1850" t="s">
        <v>2402</v>
      </c>
      <c r="E42" s="1850" t="s">
        <v>2403</v>
      </c>
      <c r="F42" s="1850" t="s">
        <v>2404</v>
      </c>
      <c r="G42" s="1850" t="s">
        <v>2405</v>
      </c>
      <c r="H42" s="1850" t="s">
        <v>28</v>
      </c>
      <c r="I42" s="1850" t="s">
        <v>807</v>
      </c>
    </row>
    <row customHeight="1" ht="11.25">
      <c r="A43" s="1850" t="s">
        <v>2254</v>
      </c>
      <c r="B43" s="1850" t="s">
        <v>16</v>
      </c>
      <c r="C43" s="1850" t="s">
        <v>2406</v>
      </c>
      <c r="D43" s="1850" t="s">
        <v>2407</v>
      </c>
      <c r="E43" s="1850" t="s">
        <v>2408</v>
      </c>
      <c r="F43" s="1850" t="s">
        <v>2258</v>
      </c>
      <c r="G43" s="1850" t="s">
        <v>28</v>
      </c>
      <c r="H43" s="1850" t="s">
        <v>28</v>
      </c>
      <c r="I43" s="1850" t="s">
        <v>807</v>
      </c>
    </row>
    <row customHeight="1" ht="11.25">
      <c r="A44" s="1850" t="s">
        <v>2254</v>
      </c>
      <c r="B44" s="1850" t="s">
        <v>16</v>
      </c>
      <c r="C44" s="1850" t="s">
        <v>2409</v>
      </c>
      <c r="D44" s="1850" t="s">
        <v>2407</v>
      </c>
      <c r="E44" s="1850" t="s">
        <v>2408</v>
      </c>
      <c r="F44" s="1850" t="s">
        <v>2410</v>
      </c>
      <c r="G44" s="1850" t="s">
        <v>28</v>
      </c>
      <c r="H44" s="1850" t="s">
        <v>28</v>
      </c>
      <c r="I44" s="1850" t="s">
        <v>807</v>
      </c>
    </row>
    <row customHeight="1" ht="11.25">
      <c r="A45" s="1850" t="s">
        <v>2254</v>
      </c>
      <c r="B45" s="1850" t="s">
        <v>16</v>
      </c>
      <c r="C45" s="1850" t="s">
        <v>2411</v>
      </c>
      <c r="D45" s="1850" t="s">
        <v>2412</v>
      </c>
      <c r="E45" s="1850" t="s">
        <v>2413</v>
      </c>
      <c r="F45" s="1850" t="s">
        <v>2299</v>
      </c>
      <c r="G45" s="1850" t="s">
        <v>28</v>
      </c>
      <c r="H45" s="1850" t="s">
        <v>28</v>
      </c>
      <c r="I45" s="1850" t="s">
        <v>807</v>
      </c>
    </row>
    <row customHeight="1" ht="11.25">
      <c r="A46" s="1850" t="s">
        <v>2254</v>
      </c>
      <c r="B46" s="1850" t="s">
        <v>16</v>
      </c>
      <c r="C46" s="1850" t="s">
        <v>2414</v>
      </c>
      <c r="D46" s="1850" t="s">
        <v>2415</v>
      </c>
      <c r="E46" s="1850" t="s">
        <v>2416</v>
      </c>
      <c r="F46" s="1850" t="s">
        <v>2404</v>
      </c>
      <c r="G46" s="1850" t="s">
        <v>2417</v>
      </c>
      <c r="H46" s="1850" t="s">
        <v>28</v>
      </c>
      <c r="I46" s="1850" t="s">
        <v>807</v>
      </c>
    </row>
    <row customHeight="1" ht="11.25">
      <c r="A47" s="1850" t="s">
        <v>2254</v>
      </c>
      <c r="B47" s="1850" t="s">
        <v>16</v>
      </c>
      <c r="C47" s="1850" t="s">
        <v>2418</v>
      </c>
      <c r="D47" s="1850" t="s">
        <v>2419</v>
      </c>
      <c r="E47" s="1850" t="s">
        <v>2420</v>
      </c>
      <c r="F47" s="1850" t="s">
        <v>2277</v>
      </c>
      <c r="G47" s="1850" t="s">
        <v>28</v>
      </c>
      <c r="H47" s="1850" t="s">
        <v>28</v>
      </c>
      <c r="I47" s="1850" t="s">
        <v>807</v>
      </c>
    </row>
    <row customHeight="1" ht="11.25">
      <c r="A48" s="1850" t="s">
        <v>2254</v>
      </c>
      <c r="B48" s="1850" t="s">
        <v>16</v>
      </c>
      <c r="C48" s="1850" t="s">
        <v>2421</v>
      </c>
      <c r="D48" s="1850" t="s">
        <v>2422</v>
      </c>
      <c r="E48" s="1850" t="s">
        <v>2423</v>
      </c>
      <c r="F48" s="1850" t="s">
        <v>2258</v>
      </c>
      <c r="G48" s="1850" t="s">
        <v>28</v>
      </c>
      <c r="H48" s="1850" t="s">
        <v>28</v>
      </c>
      <c r="I48" s="1850" t="s">
        <v>807</v>
      </c>
    </row>
    <row customHeight="1" ht="11.25">
      <c r="A49" s="1850" t="s">
        <v>2254</v>
      </c>
      <c r="B49" s="1850" t="s">
        <v>16</v>
      </c>
      <c r="C49" s="1850" t="s">
        <v>2424</v>
      </c>
      <c r="D49" s="1850" t="s">
        <v>2425</v>
      </c>
      <c r="E49" s="1850" t="s">
        <v>2426</v>
      </c>
      <c r="F49" s="1850" t="s">
        <v>2399</v>
      </c>
      <c r="G49" s="1850" t="s">
        <v>28</v>
      </c>
      <c r="H49" s="1850" t="s">
        <v>28</v>
      </c>
      <c r="I49" s="1850" t="s">
        <v>807</v>
      </c>
    </row>
    <row customHeight="1" ht="11.25">
      <c r="A50" s="1850" t="s">
        <v>2254</v>
      </c>
      <c r="B50" s="1850" t="s">
        <v>16</v>
      </c>
      <c r="C50" s="1850" t="s">
        <v>2427</v>
      </c>
      <c r="D50" s="1850" t="s">
        <v>2428</v>
      </c>
      <c r="E50" s="1850" t="s">
        <v>2429</v>
      </c>
      <c r="F50" s="1850" t="s">
        <v>2332</v>
      </c>
      <c r="G50" s="1850" t="s">
        <v>28</v>
      </c>
      <c r="H50" s="1850" t="s">
        <v>28</v>
      </c>
      <c r="I50" s="1850" t="s">
        <v>807</v>
      </c>
    </row>
    <row customHeight="1" ht="11.25">
      <c r="A51" s="1850" t="s">
        <v>2254</v>
      </c>
      <c r="B51" s="1850" t="s">
        <v>16</v>
      </c>
      <c r="C51" s="1850" t="s">
        <v>2430</v>
      </c>
      <c r="D51" s="1850" t="s">
        <v>2431</v>
      </c>
      <c r="E51" s="1850" t="s">
        <v>2432</v>
      </c>
      <c r="F51" s="1850" t="s">
        <v>2258</v>
      </c>
      <c r="G51" s="1850" t="s">
        <v>28</v>
      </c>
      <c r="H51" s="1850" t="s">
        <v>28</v>
      </c>
      <c r="I51" s="1850" t="s">
        <v>807</v>
      </c>
    </row>
    <row customHeight="1" ht="11.25">
      <c r="A52" s="1850" t="s">
        <v>2254</v>
      </c>
      <c r="B52" s="1850" t="s">
        <v>16</v>
      </c>
      <c r="C52" s="1850" t="s">
        <v>2433</v>
      </c>
      <c r="D52" s="1850" t="s">
        <v>2434</v>
      </c>
      <c r="E52" s="1850" t="s">
        <v>2435</v>
      </c>
      <c r="F52" s="1850" t="s">
        <v>2313</v>
      </c>
      <c r="G52" s="1850" t="s">
        <v>28</v>
      </c>
      <c r="H52" s="1850" t="s">
        <v>28</v>
      </c>
      <c r="I52" s="1850" t="s">
        <v>807</v>
      </c>
    </row>
    <row customHeight="1" ht="11.25">
      <c r="A53" s="1850" t="s">
        <v>2254</v>
      </c>
      <c r="B53" s="1850" t="s">
        <v>16</v>
      </c>
      <c r="C53" s="1850" t="s">
        <v>2436</v>
      </c>
      <c r="D53" s="1850" t="s">
        <v>2437</v>
      </c>
      <c r="E53" s="1850" t="s">
        <v>2438</v>
      </c>
      <c r="F53" s="1850" t="s">
        <v>2439</v>
      </c>
      <c r="G53" s="1850" t="s">
        <v>28</v>
      </c>
      <c r="H53" s="1850" t="s">
        <v>28</v>
      </c>
      <c r="I53" s="1850" t="s">
        <v>807</v>
      </c>
    </row>
    <row customHeight="1" ht="11.25">
      <c r="A54" s="1850" t="s">
        <v>2254</v>
      </c>
      <c r="B54" s="1850" t="s">
        <v>16</v>
      </c>
      <c r="C54" s="1850" t="s">
        <v>2440</v>
      </c>
      <c r="D54" s="1850" t="s">
        <v>2441</v>
      </c>
      <c r="E54" s="1850" t="s">
        <v>2442</v>
      </c>
      <c r="F54" s="1850" t="s">
        <v>2277</v>
      </c>
      <c r="G54" s="1850" t="s">
        <v>28</v>
      </c>
      <c r="H54" s="1850" t="s">
        <v>28</v>
      </c>
      <c r="I54" s="1850" t="s">
        <v>807</v>
      </c>
    </row>
    <row customHeight="1" ht="11.25">
      <c r="A55" s="1850" t="s">
        <v>2254</v>
      </c>
      <c r="B55" s="1850" t="s">
        <v>16</v>
      </c>
      <c r="C55" s="1850" t="s">
        <v>2443</v>
      </c>
      <c r="D55" s="1850" t="s">
        <v>2444</v>
      </c>
      <c r="E55" s="1850" t="s">
        <v>2445</v>
      </c>
      <c r="F55" s="1850" t="s">
        <v>2258</v>
      </c>
      <c r="G55" s="1850" t="s">
        <v>28</v>
      </c>
      <c r="H55" s="1850" t="s">
        <v>28</v>
      </c>
      <c r="I55" s="1850" t="s">
        <v>807</v>
      </c>
    </row>
    <row customHeight="1" ht="11.25">
      <c r="A56" s="1850" t="s">
        <v>2254</v>
      </c>
      <c r="B56" s="1850" t="s">
        <v>16</v>
      </c>
      <c r="C56" s="1850" t="s">
        <v>2446</v>
      </c>
      <c r="D56" s="1850" t="s">
        <v>2447</v>
      </c>
      <c r="E56" s="1850" t="s">
        <v>2448</v>
      </c>
      <c r="F56" s="1850" t="s">
        <v>2266</v>
      </c>
      <c r="G56" s="1850" t="s">
        <v>28</v>
      </c>
      <c r="H56" s="1850" t="s">
        <v>28</v>
      </c>
      <c r="I56" s="1850" t="s">
        <v>807</v>
      </c>
    </row>
    <row customHeight="1" ht="11.25">
      <c r="A57" s="1850" t="s">
        <v>2254</v>
      </c>
      <c r="B57" s="1850" t="s">
        <v>16</v>
      </c>
      <c r="C57" s="1850" t="s">
        <v>2449</v>
      </c>
      <c r="D57" s="1850" t="s">
        <v>2450</v>
      </c>
      <c r="E57" s="1850" t="s">
        <v>2451</v>
      </c>
      <c r="F57" s="1850" t="s">
        <v>2258</v>
      </c>
      <c r="G57" s="1850" t="s">
        <v>2452</v>
      </c>
      <c r="H57" s="1850" t="s">
        <v>28</v>
      </c>
      <c r="I57" s="1850" t="s">
        <v>807</v>
      </c>
    </row>
    <row customHeight="1" ht="11.25">
      <c r="A58" s="1850" t="s">
        <v>2254</v>
      </c>
      <c r="B58" s="1850" t="s">
        <v>16</v>
      </c>
      <c r="C58" s="1850" t="s">
        <v>2453</v>
      </c>
      <c r="D58" s="1850" t="s">
        <v>2454</v>
      </c>
      <c r="E58" s="1850" t="s">
        <v>2455</v>
      </c>
      <c r="F58" s="1850" t="s">
        <v>2266</v>
      </c>
      <c r="G58" s="1850" t="s">
        <v>28</v>
      </c>
      <c r="H58" s="1850" t="s">
        <v>28</v>
      </c>
      <c r="I58" s="1850" t="s">
        <v>807</v>
      </c>
    </row>
    <row customHeight="1" ht="11.25">
      <c r="A59" s="1850" t="s">
        <v>2254</v>
      </c>
      <c r="B59" s="1850" t="s">
        <v>16</v>
      </c>
      <c r="C59" s="1850" t="s">
        <v>2456</v>
      </c>
      <c r="D59" s="1850" t="s">
        <v>2457</v>
      </c>
      <c r="E59" s="1850" t="s">
        <v>2458</v>
      </c>
      <c r="F59" s="1850" t="s">
        <v>2266</v>
      </c>
      <c r="G59" s="1850" t="s">
        <v>28</v>
      </c>
      <c r="H59" s="1850" t="s">
        <v>28</v>
      </c>
      <c r="I59" s="1850" t="s">
        <v>807</v>
      </c>
    </row>
    <row customHeight="1" ht="11.25">
      <c r="A60" s="1850" t="s">
        <v>2254</v>
      </c>
      <c r="B60" s="1850" t="s">
        <v>16</v>
      </c>
      <c r="C60" s="1850" t="s">
        <v>2459</v>
      </c>
      <c r="D60" s="1850" t="s">
        <v>2460</v>
      </c>
      <c r="E60" s="1850" t="s">
        <v>2461</v>
      </c>
      <c r="F60" s="1850" t="s">
        <v>2258</v>
      </c>
      <c r="G60" s="1850" t="s">
        <v>2462</v>
      </c>
      <c r="H60" s="1850" t="s">
        <v>28</v>
      </c>
      <c r="I60" s="1850" t="s">
        <v>807</v>
      </c>
    </row>
    <row customHeight="1" ht="11.25">
      <c r="A61" s="1850" t="s">
        <v>2254</v>
      </c>
      <c r="B61" s="1850" t="s">
        <v>16</v>
      </c>
      <c r="C61" s="1850" t="s">
        <v>2463</v>
      </c>
      <c r="D61" s="1850" t="s">
        <v>2464</v>
      </c>
      <c r="E61" s="1850" t="s">
        <v>2465</v>
      </c>
      <c r="F61" s="1850" t="s">
        <v>2343</v>
      </c>
      <c r="G61" s="1850" t="s">
        <v>28</v>
      </c>
      <c r="H61" s="1850" t="s">
        <v>28</v>
      </c>
      <c r="I61" s="1850" t="s">
        <v>807</v>
      </c>
    </row>
    <row customHeight="1" ht="11.25">
      <c r="A62" s="1850" t="s">
        <v>2254</v>
      </c>
      <c r="B62" s="1850" t="s">
        <v>16</v>
      </c>
      <c r="C62" s="1850" t="s">
        <v>2466</v>
      </c>
      <c r="D62" s="1850" t="s">
        <v>2467</v>
      </c>
      <c r="E62" s="1850" t="s">
        <v>2468</v>
      </c>
      <c r="F62" s="1850" t="s">
        <v>2266</v>
      </c>
      <c r="G62" s="1850" t="s">
        <v>28</v>
      </c>
      <c r="H62" s="1850" t="s">
        <v>28</v>
      </c>
      <c r="I62" s="1850" t="s">
        <v>807</v>
      </c>
    </row>
    <row customHeight="1" ht="11.25">
      <c r="A63" s="1850" t="s">
        <v>2254</v>
      </c>
      <c r="B63" s="1850" t="s">
        <v>16</v>
      </c>
      <c r="C63" s="1850" t="s">
        <v>2469</v>
      </c>
      <c r="D63" s="1850" t="s">
        <v>2470</v>
      </c>
      <c r="E63" s="1850" t="s">
        <v>2471</v>
      </c>
      <c r="F63" s="1850" t="s">
        <v>2355</v>
      </c>
      <c r="G63" s="1850" t="s">
        <v>28</v>
      </c>
      <c r="H63" s="1850" t="s">
        <v>28</v>
      </c>
      <c r="I63" s="1850" t="s">
        <v>807</v>
      </c>
    </row>
    <row customHeight="1" ht="11.25">
      <c r="A64" s="1850" t="s">
        <v>2254</v>
      </c>
      <c r="B64" s="1850" t="s">
        <v>16</v>
      </c>
      <c r="C64" s="1850" t="s">
        <v>2472</v>
      </c>
      <c r="D64" s="1850" t="s">
        <v>2473</v>
      </c>
      <c r="E64" s="1850" t="s">
        <v>2474</v>
      </c>
      <c r="F64" s="1850" t="s">
        <v>2375</v>
      </c>
      <c r="G64" s="1850" t="s">
        <v>2475</v>
      </c>
      <c r="H64" s="1850" t="s">
        <v>28</v>
      </c>
      <c r="I64" s="1850" t="s">
        <v>807</v>
      </c>
    </row>
    <row customHeight="1" ht="11.25">
      <c r="A65" s="1850" t="s">
        <v>2254</v>
      </c>
      <c r="B65" s="1850" t="s">
        <v>16</v>
      </c>
      <c r="C65" s="1850" t="s">
        <v>2476</v>
      </c>
      <c r="D65" s="1850" t="s">
        <v>2477</v>
      </c>
      <c r="E65" s="1850" t="s">
        <v>2478</v>
      </c>
      <c r="F65" s="1850" t="s">
        <v>2258</v>
      </c>
      <c r="G65" s="1850" t="s">
        <v>28</v>
      </c>
      <c r="H65" s="1850" t="s">
        <v>28</v>
      </c>
      <c r="I65" s="1850" t="s">
        <v>807</v>
      </c>
    </row>
    <row customHeight="1" ht="11.25">
      <c r="A66" s="1850" t="s">
        <v>2254</v>
      </c>
      <c r="B66" s="1850" t="s">
        <v>16</v>
      </c>
      <c r="C66" s="1850" t="s">
        <v>2479</v>
      </c>
      <c r="D66" s="1850" t="s">
        <v>2480</v>
      </c>
      <c r="E66" s="1850" t="s">
        <v>2481</v>
      </c>
      <c r="F66" s="1850" t="s">
        <v>2317</v>
      </c>
      <c r="G66" s="1850" t="s">
        <v>28</v>
      </c>
      <c r="H66" s="1850" t="s">
        <v>28</v>
      </c>
      <c r="I66" s="1850" t="s">
        <v>807</v>
      </c>
    </row>
    <row customHeight="1" ht="11.25">
      <c r="A67" s="1850" t="s">
        <v>2254</v>
      </c>
      <c r="B67" s="1850" t="s">
        <v>16</v>
      </c>
      <c r="C67" s="1850" t="s">
        <v>2482</v>
      </c>
      <c r="D67" s="1850" t="s">
        <v>2483</v>
      </c>
      <c r="E67" s="1850" t="s">
        <v>2484</v>
      </c>
      <c r="F67" s="1850" t="s">
        <v>2258</v>
      </c>
      <c r="G67" s="1850" t="s">
        <v>2485</v>
      </c>
      <c r="H67" s="1850" t="s">
        <v>28</v>
      </c>
      <c r="I67" s="1850" t="s">
        <v>807</v>
      </c>
    </row>
    <row customHeight="1" ht="11.25">
      <c r="A68" s="1850" t="s">
        <v>2254</v>
      </c>
      <c r="B68" s="1850" t="s">
        <v>16</v>
      </c>
      <c r="C68" s="1850" t="s">
        <v>2486</v>
      </c>
      <c r="D68" s="1850" t="s">
        <v>2487</v>
      </c>
      <c r="E68" s="1850" t="s">
        <v>2488</v>
      </c>
      <c r="F68" s="1850" t="s">
        <v>2343</v>
      </c>
      <c r="G68" s="1850" t="s">
        <v>28</v>
      </c>
      <c r="H68" s="1850" t="s">
        <v>28</v>
      </c>
      <c r="I68" s="1850" t="s">
        <v>807</v>
      </c>
    </row>
    <row customHeight="1" ht="11.25">
      <c r="A69" s="1850" t="s">
        <v>2254</v>
      </c>
      <c r="B69" s="1850" t="s">
        <v>16</v>
      </c>
      <c r="C69" s="1850" t="s">
        <v>2489</v>
      </c>
      <c r="D69" s="1850" t="s">
        <v>2490</v>
      </c>
      <c r="E69" s="1850" t="s">
        <v>2491</v>
      </c>
      <c r="F69" s="1850" t="s">
        <v>2258</v>
      </c>
      <c r="G69" s="1850" t="s">
        <v>2492</v>
      </c>
      <c r="H69" s="1850" t="s">
        <v>28</v>
      </c>
      <c r="I69" s="1850" t="s">
        <v>807</v>
      </c>
    </row>
    <row customHeight="1" ht="11.25">
      <c r="A70" s="1850" t="s">
        <v>2254</v>
      </c>
      <c r="B70" s="1850" t="s">
        <v>16</v>
      </c>
      <c r="C70" s="1850" t="s">
        <v>2493</v>
      </c>
      <c r="D70" s="1850" t="s">
        <v>2494</v>
      </c>
      <c r="E70" s="1850" t="s">
        <v>2495</v>
      </c>
      <c r="F70" s="1850" t="s">
        <v>2404</v>
      </c>
      <c r="G70" s="1850" t="s">
        <v>28</v>
      </c>
      <c r="H70" s="1850" t="s">
        <v>28</v>
      </c>
      <c r="I70" s="1850" t="s">
        <v>807</v>
      </c>
    </row>
    <row customHeight="1" ht="11.25">
      <c r="A71" s="1850" t="s">
        <v>2254</v>
      </c>
      <c r="B71" s="1850" t="s">
        <v>16</v>
      </c>
      <c r="C71" s="1850" t="s">
        <v>2496</v>
      </c>
      <c r="D71" s="1850" t="s">
        <v>2497</v>
      </c>
      <c r="E71" s="1850" t="s">
        <v>2498</v>
      </c>
      <c r="F71" s="1850" t="s">
        <v>2355</v>
      </c>
      <c r="G71" s="1850" t="s">
        <v>2499</v>
      </c>
      <c r="H71" s="1850" t="s">
        <v>28</v>
      </c>
      <c r="I71" s="1850" t="s">
        <v>807</v>
      </c>
    </row>
    <row customHeight="1" ht="11.25">
      <c r="A72" s="1850" t="s">
        <v>2254</v>
      </c>
      <c r="B72" s="1850" t="s">
        <v>16</v>
      </c>
      <c r="C72" s="1850" t="s">
        <v>2500</v>
      </c>
      <c r="D72" s="1850" t="s">
        <v>2501</v>
      </c>
      <c r="E72" s="1850" t="s">
        <v>2502</v>
      </c>
      <c r="F72" s="1850" t="s">
        <v>2355</v>
      </c>
      <c r="G72" s="1850" t="s">
        <v>2503</v>
      </c>
      <c r="H72" s="1850" t="s">
        <v>28</v>
      </c>
      <c r="I72" s="1850" t="s">
        <v>807</v>
      </c>
    </row>
    <row customHeight="1" ht="11.25">
      <c r="A73" s="1850" t="s">
        <v>2254</v>
      </c>
      <c r="B73" s="1850" t="s">
        <v>16</v>
      </c>
      <c r="C73" s="1850" t="s">
        <v>2504</v>
      </c>
      <c r="D73" s="1850" t="s">
        <v>2505</v>
      </c>
      <c r="E73" s="1850" t="s">
        <v>2506</v>
      </c>
      <c r="F73" s="1850" t="s">
        <v>2317</v>
      </c>
      <c r="G73" s="1850" t="s">
        <v>2507</v>
      </c>
      <c r="H73" s="1850" t="s">
        <v>28</v>
      </c>
      <c r="I73" s="1850" t="s">
        <v>807</v>
      </c>
    </row>
    <row customHeight="1" ht="11.25">
      <c r="A74" s="1850" t="s">
        <v>2254</v>
      </c>
      <c r="B74" s="1850" t="s">
        <v>16</v>
      </c>
      <c r="C74" s="1850" t="s">
        <v>2508</v>
      </c>
      <c r="D74" s="1850" t="s">
        <v>2509</v>
      </c>
      <c r="E74" s="1850" t="s">
        <v>2510</v>
      </c>
      <c r="F74" s="1850" t="s">
        <v>2258</v>
      </c>
      <c r="G74" s="1850" t="s">
        <v>28</v>
      </c>
      <c r="H74" s="1850" t="s">
        <v>28</v>
      </c>
      <c r="I74" s="1850" t="s">
        <v>807</v>
      </c>
    </row>
    <row customHeight="1" ht="11.25">
      <c r="A75" s="1850" t="s">
        <v>2254</v>
      </c>
      <c r="B75" s="1850" t="s">
        <v>16</v>
      </c>
      <c r="C75" s="1850" t="s">
        <v>2511</v>
      </c>
      <c r="D75" s="1850" t="s">
        <v>2512</v>
      </c>
      <c r="E75" s="1850" t="s">
        <v>2513</v>
      </c>
      <c r="F75" s="1850" t="s">
        <v>2343</v>
      </c>
      <c r="G75" s="1850" t="s">
        <v>28</v>
      </c>
      <c r="H75" s="1850" t="s">
        <v>28</v>
      </c>
      <c r="I75" s="1850" t="s">
        <v>807</v>
      </c>
    </row>
    <row customHeight="1" ht="11.25">
      <c r="A76" s="1850" t="s">
        <v>2254</v>
      </c>
      <c r="B76" s="1850" t="s">
        <v>16</v>
      </c>
      <c r="C76" s="1850" t="s">
        <v>2514</v>
      </c>
      <c r="D76" s="1850" t="s">
        <v>2515</v>
      </c>
      <c r="E76" s="1850" t="s">
        <v>2516</v>
      </c>
      <c r="F76" s="1850" t="s">
        <v>2258</v>
      </c>
      <c r="G76" s="1850" t="s">
        <v>28</v>
      </c>
      <c r="H76" s="1850" t="s">
        <v>28</v>
      </c>
      <c r="I76" s="1850" t="s">
        <v>807</v>
      </c>
    </row>
    <row customHeight="1" ht="11.25">
      <c r="A77" s="1850" t="s">
        <v>2254</v>
      </c>
      <c r="B77" s="1850" t="s">
        <v>16</v>
      </c>
      <c r="C77" s="1850" t="s">
        <v>28</v>
      </c>
      <c r="D77" s="1850" t="s">
        <v>2517</v>
      </c>
      <c r="E77" s="1850" t="s">
        <v>2518</v>
      </c>
      <c r="F77" s="1850" t="s">
        <v>2258</v>
      </c>
      <c r="G77" s="1850" t="s">
        <v>28</v>
      </c>
      <c r="H77" s="1850" t="s">
        <v>28</v>
      </c>
      <c r="I77" s="1850" t="s">
        <v>807</v>
      </c>
    </row>
    <row customHeight="1" ht="11.25">
      <c r="A78" s="1850" t="s">
        <v>2254</v>
      </c>
      <c r="B78" s="1850" t="s">
        <v>16</v>
      </c>
      <c r="C78" s="1850" t="s">
        <v>2519</v>
      </c>
      <c r="D78" s="1850" t="s">
        <v>2520</v>
      </c>
      <c r="E78" s="1850" t="s">
        <v>2521</v>
      </c>
      <c r="F78" s="1850" t="s">
        <v>2332</v>
      </c>
      <c r="G78" s="1850" t="s">
        <v>28</v>
      </c>
      <c r="H78" s="1850" t="s">
        <v>28</v>
      </c>
      <c r="I78" s="1850" t="s">
        <v>807</v>
      </c>
    </row>
    <row customHeight="1" ht="11.25">
      <c r="A79" s="1850" t="s">
        <v>2254</v>
      </c>
      <c r="B79" s="1850" t="s">
        <v>16</v>
      </c>
      <c r="C79" s="1850" t="s">
        <v>2522</v>
      </c>
      <c r="D79" s="1850" t="s">
        <v>2523</v>
      </c>
      <c r="E79" s="1850" t="s">
        <v>2524</v>
      </c>
      <c r="F79" s="1850" t="s">
        <v>2525</v>
      </c>
      <c r="G79" s="1850" t="s">
        <v>28</v>
      </c>
      <c r="H79" s="1850" t="s">
        <v>28</v>
      </c>
      <c r="I79" s="1850" t="s">
        <v>807</v>
      </c>
    </row>
    <row customHeight="1" ht="11.25">
      <c r="A80" s="1850" t="s">
        <v>2254</v>
      </c>
      <c r="B80" s="1850" t="s">
        <v>16</v>
      </c>
      <c r="C80" s="1850" t="s">
        <v>2526</v>
      </c>
      <c r="D80" s="1850" t="s">
        <v>2527</v>
      </c>
      <c r="E80" s="1850" t="s">
        <v>2524</v>
      </c>
      <c r="F80" s="1850" t="s">
        <v>2528</v>
      </c>
      <c r="G80" s="1850" t="s">
        <v>2529</v>
      </c>
      <c r="H80" s="1850" t="s">
        <v>28</v>
      </c>
      <c r="I80" s="1850" t="s">
        <v>807</v>
      </c>
    </row>
    <row customHeight="1" ht="11.25">
      <c r="A81" s="1850" t="s">
        <v>2254</v>
      </c>
      <c r="B81" s="1850" t="s">
        <v>16</v>
      </c>
      <c r="C81" s="1850" t="s">
        <v>2530</v>
      </c>
      <c r="D81" s="1850" t="s">
        <v>2531</v>
      </c>
      <c r="E81" s="1850" t="s">
        <v>2532</v>
      </c>
      <c r="F81" s="1850" t="s">
        <v>2533</v>
      </c>
      <c r="G81" s="1850" t="s">
        <v>28</v>
      </c>
      <c r="H81" s="1850" t="s">
        <v>28</v>
      </c>
      <c r="I81" s="1850" t="s">
        <v>807</v>
      </c>
    </row>
    <row customHeight="1" ht="11.25">
      <c r="A82" s="1850" t="s">
        <v>2254</v>
      </c>
      <c r="B82" s="1850" t="s">
        <v>16</v>
      </c>
      <c r="C82" s="1850" t="s">
        <v>2534</v>
      </c>
      <c r="D82" s="1850" t="s">
        <v>2535</v>
      </c>
      <c r="E82" s="1850" t="s">
        <v>2532</v>
      </c>
      <c r="F82" s="1850" t="s">
        <v>2536</v>
      </c>
      <c r="G82" s="1850" t="s">
        <v>28</v>
      </c>
      <c r="H82" s="1850" t="s">
        <v>28</v>
      </c>
      <c r="I82" s="1850" t="s">
        <v>807</v>
      </c>
    </row>
    <row customHeight="1" ht="11.25">
      <c r="A83" s="1850" t="s">
        <v>2254</v>
      </c>
      <c r="B83" s="1850" t="s">
        <v>16</v>
      </c>
      <c r="C83" s="1850" t="s">
        <v>2537</v>
      </c>
      <c r="D83" s="1850" t="s">
        <v>2538</v>
      </c>
      <c r="E83" s="1850" t="s">
        <v>2539</v>
      </c>
      <c r="F83" s="1850" t="s">
        <v>2540</v>
      </c>
      <c r="G83" s="1850" t="s">
        <v>28</v>
      </c>
      <c r="H83" s="1850" t="s">
        <v>28</v>
      </c>
      <c r="I83" s="1850" t="s">
        <v>807</v>
      </c>
    </row>
    <row customHeight="1" ht="11.25">
      <c r="A84" s="1850" t="s">
        <v>2254</v>
      </c>
      <c r="B84" s="1850" t="s">
        <v>16</v>
      </c>
      <c r="C84" s="1850" t="s">
        <v>2255</v>
      </c>
      <c r="D84" s="1850" t="s">
        <v>2256</v>
      </c>
      <c r="E84" s="1850" t="s">
        <v>2257</v>
      </c>
      <c r="F84" s="1850" t="s">
        <v>2258</v>
      </c>
      <c r="G84" s="1850" t="s">
        <v>28</v>
      </c>
      <c r="H84" s="1850" t="s">
        <v>28</v>
      </c>
      <c r="I84" s="1850" t="s">
        <v>893</v>
      </c>
    </row>
    <row customHeight="1" ht="11.25">
      <c r="A85" s="1850" t="s">
        <v>2254</v>
      </c>
      <c r="B85" s="1850" t="s">
        <v>16</v>
      </c>
      <c r="C85" s="1850" t="s">
        <v>2259</v>
      </c>
      <c r="D85" s="1850" t="s">
        <v>2260</v>
      </c>
      <c r="E85" s="1850" t="s">
        <v>2261</v>
      </c>
      <c r="F85" s="1850" t="s">
        <v>2262</v>
      </c>
      <c r="G85" s="1850" t="s">
        <v>28</v>
      </c>
      <c r="H85" s="1850" t="s">
        <v>28</v>
      </c>
      <c r="I85" s="1850" t="s">
        <v>893</v>
      </c>
    </row>
    <row customHeight="1" ht="11.25">
      <c r="A86" s="1850" t="s">
        <v>2254</v>
      </c>
      <c r="B86" s="1850" t="s">
        <v>16</v>
      </c>
      <c r="C86" s="1850" t="s">
        <v>2282</v>
      </c>
      <c r="D86" s="1850" t="s">
        <v>2283</v>
      </c>
      <c r="E86" s="1850" t="s">
        <v>2284</v>
      </c>
      <c r="F86" s="1850" t="s">
        <v>2258</v>
      </c>
      <c r="G86" s="1850" t="s">
        <v>28</v>
      </c>
      <c r="H86" s="1850" t="s">
        <v>28</v>
      </c>
      <c r="I86" s="1850" t="s">
        <v>893</v>
      </c>
    </row>
    <row customHeight="1" ht="11.25">
      <c r="A87" s="1850" t="s">
        <v>2254</v>
      </c>
      <c r="B87" s="1850" t="s">
        <v>16</v>
      </c>
      <c r="C87" s="1850" t="s">
        <v>2303</v>
      </c>
      <c r="D87" s="1850" t="s">
        <v>2304</v>
      </c>
      <c r="E87" s="1850" t="s">
        <v>2305</v>
      </c>
      <c r="F87" s="1850" t="s">
        <v>2299</v>
      </c>
      <c r="G87" s="1850" t="s">
        <v>28</v>
      </c>
      <c r="H87" s="1850" t="s">
        <v>28</v>
      </c>
      <c r="I87" s="1850" t="s">
        <v>893</v>
      </c>
    </row>
    <row customHeight="1" ht="11.25">
      <c r="A88" s="1850" t="s">
        <v>2254</v>
      </c>
      <c r="B88" s="1850" t="s">
        <v>16</v>
      </c>
      <c r="C88" s="1850" t="s">
        <v>2306</v>
      </c>
      <c r="D88" s="1850" t="s">
        <v>2307</v>
      </c>
      <c r="E88" s="1850" t="s">
        <v>2308</v>
      </c>
      <c r="F88" s="1850" t="s">
        <v>2309</v>
      </c>
      <c r="G88" s="1850" t="s">
        <v>28</v>
      </c>
      <c r="H88" s="1850" t="s">
        <v>28</v>
      </c>
      <c r="I88" s="1850" t="s">
        <v>893</v>
      </c>
    </row>
    <row customHeight="1" ht="11.25">
      <c r="A89" s="1850" t="s">
        <v>2254</v>
      </c>
      <c r="B89" s="1850" t="s">
        <v>16</v>
      </c>
      <c r="C89" s="1850" t="s">
        <v>2318</v>
      </c>
      <c r="D89" s="1850" t="s">
        <v>2319</v>
      </c>
      <c r="E89" s="1850" t="s">
        <v>2320</v>
      </c>
      <c r="F89" s="1850" t="s">
        <v>2258</v>
      </c>
      <c r="G89" s="1850" t="s">
        <v>28</v>
      </c>
      <c r="H89" s="1850" t="s">
        <v>28</v>
      </c>
      <c r="I89" s="1850" t="s">
        <v>893</v>
      </c>
    </row>
    <row customHeight="1" ht="11.25">
      <c r="A90" s="1850" t="s">
        <v>2254</v>
      </c>
      <c r="B90" s="1850" t="s">
        <v>16</v>
      </c>
      <c r="C90" s="1850" t="s">
        <v>2321</v>
      </c>
      <c r="D90" s="1850" t="s">
        <v>2322</v>
      </c>
      <c r="E90" s="1850" t="s">
        <v>2323</v>
      </c>
      <c r="F90" s="1850" t="s">
        <v>2324</v>
      </c>
      <c r="G90" s="1850" t="s">
        <v>2325</v>
      </c>
      <c r="H90" s="1850" t="s">
        <v>28</v>
      </c>
      <c r="I90" s="1850" t="s">
        <v>893</v>
      </c>
    </row>
    <row customHeight="1" ht="11.25">
      <c r="A91" s="1850" t="s">
        <v>2254</v>
      </c>
      <c r="B91" s="1850" t="s">
        <v>16</v>
      </c>
      <c r="C91" s="1850" t="s">
        <v>2326</v>
      </c>
      <c r="D91" s="1850" t="s">
        <v>2327</v>
      </c>
      <c r="E91" s="1850" t="s">
        <v>2328</v>
      </c>
      <c r="F91" s="1850" t="s">
        <v>2281</v>
      </c>
      <c r="G91" s="1850" t="s">
        <v>28</v>
      </c>
      <c r="H91" s="1850" t="s">
        <v>28</v>
      </c>
      <c r="I91" s="1850" t="s">
        <v>893</v>
      </c>
    </row>
    <row customHeight="1" ht="11.25">
      <c r="A92" s="1850" t="s">
        <v>2254</v>
      </c>
      <c r="B92" s="1850" t="s">
        <v>16</v>
      </c>
      <c r="C92" s="1850" t="s">
        <v>2334</v>
      </c>
      <c r="D92" s="1850" t="s">
        <v>2335</v>
      </c>
      <c r="E92" s="1850" t="s">
        <v>2336</v>
      </c>
      <c r="F92" s="1850" t="s">
        <v>2277</v>
      </c>
      <c r="G92" s="1850" t="s">
        <v>28</v>
      </c>
      <c r="H92" s="1850" t="s">
        <v>28</v>
      </c>
      <c r="I92" s="1850" t="s">
        <v>893</v>
      </c>
    </row>
    <row customHeight="1" ht="11.25">
      <c r="A93" s="1850" t="s">
        <v>2254</v>
      </c>
      <c r="B93" s="1850" t="s">
        <v>16</v>
      </c>
      <c r="C93" s="1850" t="s">
        <v>2356</v>
      </c>
      <c r="D93" s="1850" t="s">
        <v>2357</v>
      </c>
      <c r="E93" s="1850" t="s">
        <v>2358</v>
      </c>
      <c r="F93" s="1850" t="s">
        <v>2332</v>
      </c>
      <c r="G93" s="1850" t="s">
        <v>2359</v>
      </c>
      <c r="H93" s="1850" t="s">
        <v>28</v>
      </c>
      <c r="I93" s="1850" t="s">
        <v>893</v>
      </c>
    </row>
    <row customHeight="1" ht="11.25">
      <c r="A94" s="1850" t="s">
        <v>2254</v>
      </c>
      <c r="B94" s="1850" t="s">
        <v>16</v>
      </c>
      <c r="C94" s="1850" t="s">
        <v>2364</v>
      </c>
      <c r="D94" s="1850" t="s">
        <v>2365</v>
      </c>
      <c r="E94" s="1850" t="s">
        <v>2366</v>
      </c>
      <c r="F94" s="1850" t="s">
        <v>2343</v>
      </c>
      <c r="G94" s="1850" t="s">
        <v>2367</v>
      </c>
      <c r="H94" s="1850" t="s">
        <v>28</v>
      </c>
      <c r="I94" s="1850" t="s">
        <v>893</v>
      </c>
    </row>
    <row customHeight="1" ht="11.25">
      <c r="A95" s="1850" t="s">
        <v>2254</v>
      </c>
      <c r="B95" s="1850" t="s">
        <v>16</v>
      </c>
      <c r="C95" s="1850" t="s">
        <v>2379</v>
      </c>
      <c r="D95" s="1850" t="s">
        <v>2380</v>
      </c>
      <c r="E95" s="1850" t="s">
        <v>2381</v>
      </c>
      <c r="F95" s="1850" t="s">
        <v>2382</v>
      </c>
      <c r="G95" s="1850" t="s">
        <v>28</v>
      </c>
      <c r="H95" s="1850" t="s">
        <v>28</v>
      </c>
      <c r="I95" s="1850" t="s">
        <v>893</v>
      </c>
    </row>
    <row customHeight="1" ht="11.25">
      <c r="A96" s="1850" t="s">
        <v>2254</v>
      </c>
      <c r="B96" s="1850" t="s">
        <v>16</v>
      </c>
      <c r="C96" s="1850" t="s">
        <v>2392</v>
      </c>
      <c r="D96" s="1850" t="s">
        <v>2393</v>
      </c>
      <c r="E96" s="1850" t="s">
        <v>2394</v>
      </c>
      <c r="F96" s="1850" t="s">
        <v>2343</v>
      </c>
      <c r="G96" s="1850" t="s">
        <v>2395</v>
      </c>
      <c r="H96" s="1850" t="s">
        <v>28</v>
      </c>
      <c r="I96" s="1850" t="s">
        <v>893</v>
      </c>
    </row>
    <row customHeight="1" ht="11.25">
      <c r="A97" s="1850" t="s">
        <v>2254</v>
      </c>
      <c r="B97" s="1850" t="s">
        <v>16</v>
      </c>
      <c r="C97" s="1850" t="s">
        <v>2418</v>
      </c>
      <c r="D97" s="1850" t="s">
        <v>2419</v>
      </c>
      <c r="E97" s="1850" t="s">
        <v>2420</v>
      </c>
      <c r="F97" s="1850" t="s">
        <v>2277</v>
      </c>
      <c r="G97" s="1850" t="s">
        <v>28</v>
      </c>
      <c r="H97" s="1850" t="s">
        <v>28</v>
      </c>
      <c r="I97" s="1850" t="s">
        <v>893</v>
      </c>
    </row>
    <row customHeight="1" ht="11.25">
      <c r="A98" s="1850" t="s">
        <v>2254</v>
      </c>
      <c r="B98" s="1850" t="s">
        <v>16</v>
      </c>
      <c r="C98" s="1850" t="s">
        <v>2449</v>
      </c>
      <c r="D98" s="1850" t="s">
        <v>2450</v>
      </c>
      <c r="E98" s="1850" t="s">
        <v>2451</v>
      </c>
      <c r="F98" s="1850" t="s">
        <v>2258</v>
      </c>
      <c r="G98" s="1850" t="s">
        <v>2452</v>
      </c>
      <c r="H98" s="1850" t="s">
        <v>28</v>
      </c>
      <c r="I98" s="1850" t="s">
        <v>893</v>
      </c>
    </row>
    <row customHeight="1" ht="11.25">
      <c r="A99" s="1850" t="s">
        <v>2254</v>
      </c>
      <c r="B99" s="1850" t="s">
        <v>16</v>
      </c>
      <c r="C99" s="1850" t="s">
        <v>2459</v>
      </c>
      <c r="D99" s="1850" t="s">
        <v>2460</v>
      </c>
      <c r="E99" s="1850" t="s">
        <v>2461</v>
      </c>
      <c r="F99" s="1850" t="s">
        <v>2258</v>
      </c>
      <c r="G99" s="1850" t="s">
        <v>2462</v>
      </c>
      <c r="H99" s="1850" t="s">
        <v>28</v>
      </c>
      <c r="I99" s="1850" t="s">
        <v>893</v>
      </c>
    </row>
    <row customHeight="1" ht="11.25">
      <c r="A100" s="1850" t="s">
        <v>2254</v>
      </c>
      <c r="B100" s="1850" t="s">
        <v>16</v>
      </c>
      <c r="C100" s="1850" t="s">
        <v>2486</v>
      </c>
      <c r="D100" s="1850" t="s">
        <v>2487</v>
      </c>
      <c r="E100" s="1850" t="s">
        <v>2488</v>
      </c>
      <c r="F100" s="1850" t="s">
        <v>2343</v>
      </c>
      <c r="G100" s="1850" t="s">
        <v>28</v>
      </c>
      <c r="H100" s="1850" t="s">
        <v>28</v>
      </c>
      <c r="I100" s="1850" t="s">
        <v>893</v>
      </c>
    </row>
    <row customHeight="1" ht="11.25">
      <c r="A101" s="1850" t="s">
        <v>2254</v>
      </c>
      <c r="B101" s="1850" t="s">
        <v>16</v>
      </c>
      <c r="C101" s="1850" t="s">
        <v>2489</v>
      </c>
      <c r="D101" s="1850" t="s">
        <v>2490</v>
      </c>
      <c r="E101" s="1850" t="s">
        <v>2491</v>
      </c>
      <c r="F101" s="1850" t="s">
        <v>2258</v>
      </c>
      <c r="G101" s="1850" t="s">
        <v>2492</v>
      </c>
      <c r="H101" s="1850" t="s">
        <v>28</v>
      </c>
      <c r="I101" s="1850" t="s">
        <v>893</v>
      </c>
    </row>
    <row customHeight="1" ht="11.25">
      <c r="A102" s="1850" t="s">
        <v>2254</v>
      </c>
      <c r="B102" s="1850" t="s">
        <v>16</v>
      </c>
      <c r="C102" s="1850" t="s">
        <v>28</v>
      </c>
      <c r="D102" s="1850" t="s">
        <v>2517</v>
      </c>
      <c r="E102" s="1850" t="s">
        <v>2518</v>
      </c>
      <c r="F102" s="1850" t="s">
        <v>2258</v>
      </c>
      <c r="G102" s="1850" t="s">
        <v>28</v>
      </c>
      <c r="H102" s="1850" t="s">
        <v>28</v>
      </c>
      <c r="I102" s="1850" t="s">
        <v>893</v>
      </c>
    </row>
    <row customHeight="1" ht="11.25">
      <c r="A103" s="1850" t="s">
        <v>2254</v>
      </c>
      <c r="B103" s="1850" t="s">
        <v>16</v>
      </c>
      <c r="C103" s="1850" t="s">
        <v>2522</v>
      </c>
      <c r="D103" s="1850" t="s">
        <v>2523</v>
      </c>
      <c r="E103" s="1850" t="s">
        <v>2524</v>
      </c>
      <c r="F103" s="1850" t="s">
        <v>2525</v>
      </c>
      <c r="G103" s="1850" t="s">
        <v>28</v>
      </c>
      <c r="H103" s="1850" t="s">
        <v>28</v>
      </c>
      <c r="I103" s="1850" t="s">
        <v>893</v>
      </c>
    </row>
    <row customHeight="1" ht="11.25">
      <c r="A104" s="1850" t="s">
        <v>2254</v>
      </c>
      <c r="B104" s="1850" t="s">
        <v>16</v>
      </c>
      <c r="C104" s="1850" t="s">
        <v>2526</v>
      </c>
      <c r="D104" s="1850" t="s">
        <v>2527</v>
      </c>
      <c r="E104" s="1850" t="s">
        <v>2524</v>
      </c>
      <c r="F104" s="1850" t="s">
        <v>2528</v>
      </c>
      <c r="G104" s="1850" t="s">
        <v>2529</v>
      </c>
      <c r="H104" s="1850" t="s">
        <v>28</v>
      </c>
      <c r="I104" s="1850" t="s">
        <v>893</v>
      </c>
    </row>
    <row customHeight="1" ht="11.25">
      <c r="A105" s="1850" t="s">
        <v>2254</v>
      </c>
      <c r="B105" s="1850" t="s">
        <v>16</v>
      </c>
      <c r="C105" s="1850" t="s">
        <v>2537</v>
      </c>
      <c r="D105" s="1850" t="s">
        <v>2538</v>
      </c>
      <c r="E105" s="1850" t="s">
        <v>2539</v>
      </c>
      <c r="F105" s="1850" t="s">
        <v>2540</v>
      </c>
      <c r="G105" s="1850" t="s">
        <v>28</v>
      </c>
      <c r="H105" s="1850" t="s">
        <v>28</v>
      </c>
      <c r="I105" s="1850" t="s">
        <v>893</v>
      </c>
    </row>
    <row customHeight="1" ht="11.25">
      <c r="A106" s="1850" t="s">
        <v>2254</v>
      </c>
      <c r="B106" s="1850" t="s">
        <v>16</v>
      </c>
      <c r="C106" s="1850" t="s">
        <v>2255</v>
      </c>
      <c r="D106" s="1850" t="s">
        <v>2256</v>
      </c>
      <c r="E106" s="1850" t="s">
        <v>2257</v>
      </c>
      <c r="F106" s="1850" t="s">
        <v>2258</v>
      </c>
      <c r="G106" s="1850" t="s">
        <v>28</v>
      </c>
      <c r="H106" s="1850" t="s">
        <v>28</v>
      </c>
      <c r="I106" s="1850" t="s">
        <v>853</v>
      </c>
    </row>
    <row customHeight="1" ht="11.25">
      <c r="A107" s="1850" t="s">
        <v>2254</v>
      </c>
      <c r="B107" s="1850" t="s">
        <v>16</v>
      </c>
      <c r="C107" s="1850" t="s">
        <v>2259</v>
      </c>
      <c r="D107" s="1850" t="s">
        <v>2260</v>
      </c>
      <c r="E107" s="1850" t="s">
        <v>2261</v>
      </c>
      <c r="F107" s="1850" t="s">
        <v>2262</v>
      </c>
      <c r="G107" s="1850" t="s">
        <v>28</v>
      </c>
      <c r="H107" s="1850" t="s">
        <v>28</v>
      </c>
      <c r="I107" s="1850" t="s">
        <v>853</v>
      </c>
    </row>
    <row customHeight="1" ht="11.25">
      <c r="A108" s="1850" t="s">
        <v>2254</v>
      </c>
      <c r="B108" s="1850" t="s">
        <v>16</v>
      </c>
      <c r="C108" s="1850" t="s">
        <v>2541</v>
      </c>
      <c r="D108" s="1850" t="s">
        <v>2542</v>
      </c>
      <c r="E108" s="1850" t="s">
        <v>2543</v>
      </c>
      <c r="F108" s="1850" t="s">
        <v>2258</v>
      </c>
      <c r="G108" s="1850" t="s">
        <v>28</v>
      </c>
      <c r="H108" s="1850" t="s">
        <v>28</v>
      </c>
      <c r="I108" s="1850" t="s">
        <v>853</v>
      </c>
    </row>
    <row customHeight="1" ht="11.25">
      <c r="A109" s="1850" t="s">
        <v>2254</v>
      </c>
      <c r="B109" s="1850" t="s">
        <v>16</v>
      </c>
      <c r="C109" s="1850" t="s">
        <v>2282</v>
      </c>
      <c r="D109" s="1850" t="s">
        <v>2283</v>
      </c>
      <c r="E109" s="1850" t="s">
        <v>2284</v>
      </c>
      <c r="F109" s="1850" t="s">
        <v>2258</v>
      </c>
      <c r="G109" s="1850" t="s">
        <v>28</v>
      </c>
      <c r="H109" s="1850" t="s">
        <v>28</v>
      </c>
      <c r="I109" s="1850" t="s">
        <v>853</v>
      </c>
    </row>
    <row customHeight="1" ht="11.25">
      <c r="A110" s="1850" t="s">
        <v>2254</v>
      </c>
      <c r="B110" s="1850" t="s">
        <v>16</v>
      </c>
      <c r="C110" s="1850" t="s">
        <v>2544</v>
      </c>
      <c r="D110" s="1850" t="s">
        <v>2545</v>
      </c>
      <c r="E110" s="1850" t="s">
        <v>2546</v>
      </c>
      <c r="F110" s="1850" t="s">
        <v>2382</v>
      </c>
      <c r="G110" s="1850" t="s">
        <v>28</v>
      </c>
      <c r="H110" s="1850" t="s">
        <v>28</v>
      </c>
      <c r="I110" s="1850" t="s">
        <v>853</v>
      </c>
    </row>
    <row customHeight="1" ht="11.25">
      <c r="A111" s="1850" t="s">
        <v>2254</v>
      </c>
      <c r="B111" s="1850" t="s">
        <v>16</v>
      </c>
      <c r="C111" s="1850" t="s">
        <v>2285</v>
      </c>
      <c r="D111" s="1850" t="s">
        <v>2286</v>
      </c>
      <c r="E111" s="1850" t="s">
        <v>2287</v>
      </c>
      <c r="F111" s="1850" t="s">
        <v>2288</v>
      </c>
      <c r="G111" s="1850" t="s">
        <v>28</v>
      </c>
      <c r="H111" s="1850" t="s">
        <v>28</v>
      </c>
      <c r="I111" s="1850" t="s">
        <v>853</v>
      </c>
    </row>
    <row customHeight="1" ht="11.25">
      <c r="A112" s="1850" t="s">
        <v>2254</v>
      </c>
      <c r="B112" s="1850" t="s">
        <v>16</v>
      </c>
      <c r="C112" s="1850" t="s">
        <v>2547</v>
      </c>
      <c r="D112" s="1850" t="s">
        <v>2548</v>
      </c>
      <c r="E112" s="1850" t="s">
        <v>2549</v>
      </c>
      <c r="F112" s="1850" t="s">
        <v>2258</v>
      </c>
      <c r="G112" s="1850" t="s">
        <v>28</v>
      </c>
      <c r="H112" s="1850" t="s">
        <v>28</v>
      </c>
      <c r="I112" s="1850" t="s">
        <v>853</v>
      </c>
    </row>
    <row customHeight="1" ht="11.25">
      <c r="A113" s="1850" t="s">
        <v>2254</v>
      </c>
      <c r="B113" s="1850" t="s">
        <v>16</v>
      </c>
      <c r="C113" s="1850" t="s">
        <v>2292</v>
      </c>
      <c r="D113" s="1850" t="s">
        <v>2293</v>
      </c>
      <c r="E113" s="1850" t="s">
        <v>2294</v>
      </c>
      <c r="F113" s="1850" t="s">
        <v>2273</v>
      </c>
      <c r="G113" s="1850" t="s">
        <v>2295</v>
      </c>
      <c r="H113" s="1850" t="s">
        <v>28</v>
      </c>
      <c r="I113" s="1850" t="s">
        <v>853</v>
      </c>
    </row>
    <row customHeight="1" ht="11.25">
      <c r="A114" s="1850" t="s">
        <v>2254</v>
      </c>
      <c r="B114" s="1850" t="s">
        <v>16</v>
      </c>
      <c r="C114" s="1850" t="s">
        <v>2296</v>
      </c>
      <c r="D114" s="1850" t="s">
        <v>2297</v>
      </c>
      <c r="E114" s="1850" t="s">
        <v>2298</v>
      </c>
      <c r="F114" s="1850" t="s">
        <v>2299</v>
      </c>
      <c r="G114" s="1850" t="s">
        <v>28</v>
      </c>
      <c r="H114" s="1850" t="s">
        <v>28</v>
      </c>
      <c r="I114" s="1850" t="s">
        <v>853</v>
      </c>
    </row>
    <row customHeight="1" ht="11.25">
      <c r="A115" s="1850" t="s">
        <v>2254</v>
      </c>
      <c r="B115" s="1850" t="s">
        <v>16</v>
      </c>
      <c r="C115" s="1850" t="s">
        <v>2300</v>
      </c>
      <c r="D115" s="1850" t="s">
        <v>2301</v>
      </c>
      <c r="E115" s="1850" t="s">
        <v>2302</v>
      </c>
      <c r="F115" s="1850" t="s">
        <v>2266</v>
      </c>
      <c r="G115" s="1850" t="s">
        <v>28</v>
      </c>
      <c r="H115" s="1850" t="s">
        <v>28</v>
      </c>
      <c r="I115" s="1850" t="s">
        <v>853</v>
      </c>
    </row>
    <row customHeight="1" ht="11.25">
      <c r="A116" s="1850" t="s">
        <v>2254</v>
      </c>
      <c r="B116" s="1850" t="s">
        <v>16</v>
      </c>
      <c r="C116" s="1850" t="s">
        <v>2303</v>
      </c>
      <c r="D116" s="1850" t="s">
        <v>2304</v>
      </c>
      <c r="E116" s="1850" t="s">
        <v>2305</v>
      </c>
      <c r="F116" s="1850" t="s">
        <v>2299</v>
      </c>
      <c r="G116" s="1850" t="s">
        <v>28</v>
      </c>
      <c r="H116" s="1850" t="s">
        <v>28</v>
      </c>
      <c r="I116" s="1850" t="s">
        <v>853</v>
      </c>
    </row>
    <row customHeight="1" ht="11.25">
      <c r="A117" s="1850" t="s">
        <v>2254</v>
      </c>
      <c r="B117" s="1850" t="s">
        <v>16</v>
      </c>
      <c r="C117" s="1850" t="s">
        <v>2550</v>
      </c>
      <c r="D117" s="1850" t="s">
        <v>2551</v>
      </c>
      <c r="E117" s="1850" t="s">
        <v>2552</v>
      </c>
      <c r="F117" s="1850" t="s">
        <v>2309</v>
      </c>
      <c r="G117" s="1850" t="s">
        <v>2553</v>
      </c>
      <c r="H117" s="1850" t="s">
        <v>28</v>
      </c>
      <c r="I117" s="1850" t="s">
        <v>853</v>
      </c>
    </row>
    <row customHeight="1" ht="11.25">
      <c r="A118" s="1850" t="s">
        <v>2254</v>
      </c>
      <c r="B118" s="1850" t="s">
        <v>16</v>
      </c>
      <c r="C118" s="1850" t="s">
        <v>2554</v>
      </c>
      <c r="D118" s="1850" t="s">
        <v>2555</v>
      </c>
      <c r="E118" s="1850" t="s">
        <v>2312</v>
      </c>
      <c r="F118" s="1850" t="s">
        <v>2556</v>
      </c>
      <c r="G118" s="1850" t="s">
        <v>28</v>
      </c>
      <c r="H118" s="1850" t="s">
        <v>28</v>
      </c>
      <c r="I118" s="1850" t="s">
        <v>853</v>
      </c>
    </row>
    <row customHeight="1" ht="11.25">
      <c r="A119" s="1850" t="s">
        <v>2254</v>
      </c>
      <c r="B119" s="1850" t="s">
        <v>16</v>
      </c>
      <c r="C119" s="1850" t="s">
        <v>2306</v>
      </c>
      <c r="D119" s="1850" t="s">
        <v>2307</v>
      </c>
      <c r="E119" s="1850" t="s">
        <v>2308</v>
      </c>
      <c r="F119" s="1850" t="s">
        <v>2309</v>
      </c>
      <c r="G119" s="1850" t="s">
        <v>28</v>
      </c>
      <c r="H119" s="1850" t="s">
        <v>28</v>
      </c>
      <c r="I119" s="1850" t="s">
        <v>853</v>
      </c>
    </row>
    <row customHeight="1" ht="11.25">
      <c r="A120" s="1850" t="s">
        <v>2254</v>
      </c>
      <c r="B120" s="1850" t="s">
        <v>16</v>
      </c>
      <c r="C120" s="1850" t="s">
        <v>2557</v>
      </c>
      <c r="D120" s="1850" t="s">
        <v>2558</v>
      </c>
      <c r="E120" s="1850" t="s">
        <v>2559</v>
      </c>
      <c r="F120" s="1850" t="s">
        <v>51</v>
      </c>
      <c r="G120" s="1850" t="s">
        <v>28</v>
      </c>
      <c r="H120" s="1850" t="s">
        <v>28</v>
      </c>
      <c r="I120" s="1850" t="s">
        <v>853</v>
      </c>
    </row>
    <row customHeight="1" ht="11.25">
      <c r="A121" s="1850" t="s">
        <v>2254</v>
      </c>
      <c r="B121" s="1850" t="s">
        <v>16</v>
      </c>
      <c r="C121" s="1850" t="s">
        <v>2560</v>
      </c>
      <c r="D121" s="1850" t="s">
        <v>2561</v>
      </c>
      <c r="E121" s="1850" t="s">
        <v>2562</v>
      </c>
      <c r="F121" s="1850" t="s">
        <v>2313</v>
      </c>
      <c r="G121" s="1850" t="s">
        <v>28</v>
      </c>
      <c r="H121" s="1850" t="s">
        <v>28</v>
      </c>
      <c r="I121" s="1850" t="s">
        <v>853</v>
      </c>
    </row>
    <row customHeight="1" ht="11.25">
      <c r="A122" s="1850" t="s">
        <v>2254</v>
      </c>
      <c r="B122" s="1850" t="s">
        <v>16</v>
      </c>
      <c r="C122" s="1850" t="s">
        <v>2310</v>
      </c>
      <c r="D122" s="1850" t="s">
        <v>2311</v>
      </c>
      <c r="E122" s="1850" t="s">
        <v>2312</v>
      </c>
      <c r="F122" s="1850" t="s">
        <v>2313</v>
      </c>
      <c r="G122" s="1850" t="s">
        <v>28</v>
      </c>
      <c r="H122" s="1850" t="s">
        <v>28</v>
      </c>
      <c r="I122" s="1850" t="s">
        <v>853</v>
      </c>
    </row>
    <row customHeight="1" ht="11.25">
      <c r="A123" s="1850" t="s">
        <v>2254</v>
      </c>
      <c r="B123" s="1850" t="s">
        <v>16</v>
      </c>
      <c r="C123" s="1850" t="s">
        <v>2314</v>
      </c>
      <c r="D123" s="1850" t="s">
        <v>2315</v>
      </c>
      <c r="E123" s="1850" t="s">
        <v>2316</v>
      </c>
      <c r="F123" s="1850" t="s">
        <v>2317</v>
      </c>
      <c r="G123" s="1850" t="s">
        <v>28</v>
      </c>
      <c r="H123" s="1850" t="s">
        <v>28</v>
      </c>
      <c r="I123" s="1850" t="s">
        <v>853</v>
      </c>
    </row>
    <row customHeight="1" ht="11.25">
      <c r="A124" s="1850" t="s">
        <v>2254</v>
      </c>
      <c r="B124" s="1850" t="s">
        <v>16</v>
      </c>
      <c r="C124" s="1850" t="s">
        <v>2321</v>
      </c>
      <c r="D124" s="1850" t="s">
        <v>2322</v>
      </c>
      <c r="E124" s="1850" t="s">
        <v>2323</v>
      </c>
      <c r="F124" s="1850" t="s">
        <v>2324</v>
      </c>
      <c r="G124" s="1850" t="s">
        <v>2325</v>
      </c>
      <c r="H124" s="1850" t="s">
        <v>28</v>
      </c>
      <c r="I124" s="1850" t="s">
        <v>853</v>
      </c>
    </row>
    <row customHeight="1" ht="11.25">
      <c r="A125" s="1850" t="s">
        <v>2254</v>
      </c>
      <c r="B125" s="1850" t="s">
        <v>16</v>
      </c>
      <c r="C125" s="1850" t="s">
        <v>2326</v>
      </c>
      <c r="D125" s="1850" t="s">
        <v>2327</v>
      </c>
      <c r="E125" s="1850" t="s">
        <v>2328</v>
      </c>
      <c r="F125" s="1850" t="s">
        <v>2281</v>
      </c>
      <c r="G125" s="1850" t="s">
        <v>28</v>
      </c>
      <c r="H125" s="1850" t="s">
        <v>28</v>
      </c>
      <c r="I125" s="1850" t="s">
        <v>853</v>
      </c>
    </row>
    <row customHeight="1" ht="11.25">
      <c r="A126" s="1850" t="s">
        <v>2254</v>
      </c>
      <c r="B126" s="1850" t="s">
        <v>16</v>
      </c>
      <c r="C126" s="1850" t="s">
        <v>2329</v>
      </c>
      <c r="D126" s="1850" t="s">
        <v>2330</v>
      </c>
      <c r="E126" s="1850" t="s">
        <v>2331</v>
      </c>
      <c r="F126" s="1850" t="s">
        <v>2332</v>
      </c>
      <c r="G126" s="1850" t="s">
        <v>2333</v>
      </c>
      <c r="H126" s="1850" t="s">
        <v>28</v>
      </c>
      <c r="I126" s="1850" t="s">
        <v>853</v>
      </c>
    </row>
    <row customHeight="1" ht="11.25">
      <c r="A127" s="1850" t="s">
        <v>2254</v>
      </c>
      <c r="B127" s="1850" t="s">
        <v>16</v>
      </c>
      <c r="C127" s="1850" t="s">
        <v>2341</v>
      </c>
      <c r="D127" s="1850" t="s">
        <v>2338</v>
      </c>
      <c r="E127" s="1850" t="s">
        <v>2342</v>
      </c>
      <c r="F127" s="1850" t="s">
        <v>2343</v>
      </c>
      <c r="G127" s="1850" t="s">
        <v>2344</v>
      </c>
      <c r="H127" s="1850" t="s">
        <v>28</v>
      </c>
      <c r="I127" s="1850" t="s">
        <v>853</v>
      </c>
    </row>
    <row customHeight="1" ht="11.25">
      <c r="A128" s="1850" t="s">
        <v>2254</v>
      </c>
      <c r="B128" s="1850" t="s">
        <v>16</v>
      </c>
      <c r="C128" s="1850" t="s">
        <v>2345</v>
      </c>
      <c r="D128" s="1850" t="s">
        <v>2346</v>
      </c>
      <c r="E128" s="1850" t="s">
        <v>2347</v>
      </c>
      <c r="F128" s="1850" t="s">
        <v>2343</v>
      </c>
      <c r="G128" s="1850" t="s">
        <v>2348</v>
      </c>
      <c r="H128" s="1850" t="s">
        <v>28</v>
      </c>
      <c r="I128" s="1850" t="s">
        <v>853</v>
      </c>
    </row>
    <row customHeight="1" ht="11.25">
      <c r="A129" s="1850" t="s">
        <v>2254</v>
      </c>
      <c r="B129" s="1850" t="s">
        <v>16</v>
      </c>
      <c r="C129" s="1850" t="s">
        <v>2349</v>
      </c>
      <c r="D129" s="1850" t="s">
        <v>2350</v>
      </c>
      <c r="E129" s="1850" t="s">
        <v>2351</v>
      </c>
      <c r="F129" s="1850" t="s">
        <v>2332</v>
      </c>
      <c r="G129" s="1850" t="s">
        <v>28</v>
      </c>
      <c r="H129" s="1850" t="s">
        <v>28</v>
      </c>
      <c r="I129" s="1850" t="s">
        <v>853</v>
      </c>
    </row>
    <row customHeight="1" ht="11.25">
      <c r="A130" s="1850" t="s">
        <v>2254</v>
      </c>
      <c r="B130" s="1850" t="s">
        <v>16</v>
      </c>
      <c r="C130" s="1850" t="s">
        <v>2352</v>
      </c>
      <c r="D130" s="1850" t="s">
        <v>2353</v>
      </c>
      <c r="E130" s="1850" t="s">
        <v>2354</v>
      </c>
      <c r="F130" s="1850" t="s">
        <v>2355</v>
      </c>
      <c r="G130" s="1850" t="s">
        <v>28</v>
      </c>
      <c r="H130" s="1850" t="s">
        <v>28</v>
      </c>
      <c r="I130" s="1850" t="s">
        <v>853</v>
      </c>
    </row>
    <row customHeight="1" ht="11.25">
      <c r="A131" s="1850" t="s">
        <v>2254</v>
      </c>
      <c r="B131" s="1850" t="s">
        <v>16</v>
      </c>
      <c r="C131" s="1850" t="s">
        <v>2356</v>
      </c>
      <c r="D131" s="1850" t="s">
        <v>2357</v>
      </c>
      <c r="E131" s="1850" t="s">
        <v>2358</v>
      </c>
      <c r="F131" s="1850" t="s">
        <v>2332</v>
      </c>
      <c r="G131" s="1850" t="s">
        <v>2359</v>
      </c>
      <c r="H131" s="1850" t="s">
        <v>28</v>
      </c>
      <c r="I131" s="1850" t="s">
        <v>853</v>
      </c>
    </row>
    <row customHeight="1" ht="11.25">
      <c r="A132" s="1850" t="s">
        <v>2254</v>
      </c>
      <c r="B132" s="1850" t="s">
        <v>16</v>
      </c>
      <c r="C132" s="1850" t="s">
        <v>2563</v>
      </c>
      <c r="D132" s="1850" t="s">
        <v>2564</v>
      </c>
      <c r="E132" s="1850" t="s">
        <v>2565</v>
      </c>
      <c r="F132" s="1850" t="s">
        <v>2343</v>
      </c>
      <c r="G132" s="1850" t="s">
        <v>28</v>
      </c>
      <c r="H132" s="1850" t="s">
        <v>28</v>
      </c>
      <c r="I132" s="1850" t="s">
        <v>853</v>
      </c>
    </row>
    <row customHeight="1" ht="11.25">
      <c r="A133" s="1850" t="s">
        <v>2254</v>
      </c>
      <c r="B133" s="1850" t="s">
        <v>16</v>
      </c>
      <c r="C133" s="1850" t="s">
        <v>2566</v>
      </c>
      <c r="D133" s="1850" t="s">
        <v>2567</v>
      </c>
      <c r="E133" s="1850" t="s">
        <v>2568</v>
      </c>
      <c r="F133" s="1850" t="s">
        <v>2277</v>
      </c>
      <c r="G133" s="1850" t="s">
        <v>2569</v>
      </c>
      <c r="H133" s="1850" t="s">
        <v>28</v>
      </c>
      <c r="I133" s="1850" t="s">
        <v>853</v>
      </c>
    </row>
    <row customHeight="1" ht="11.25">
      <c r="A134" s="1850" t="s">
        <v>2254</v>
      </c>
      <c r="B134" s="1850" t="s">
        <v>16</v>
      </c>
      <c r="C134" s="1850" t="s">
        <v>2360</v>
      </c>
      <c r="D134" s="1850" t="s">
        <v>2361</v>
      </c>
      <c r="E134" s="1850" t="s">
        <v>2362</v>
      </c>
      <c r="F134" s="1850" t="s">
        <v>2299</v>
      </c>
      <c r="G134" s="1850" t="s">
        <v>2363</v>
      </c>
      <c r="H134" s="1850" t="s">
        <v>28</v>
      </c>
      <c r="I134" s="1850" t="s">
        <v>853</v>
      </c>
    </row>
    <row customHeight="1" ht="11.25">
      <c r="A135" s="1850" t="s">
        <v>2254</v>
      </c>
      <c r="B135" s="1850" t="s">
        <v>16</v>
      </c>
      <c r="C135" s="1850" t="s">
        <v>2368</v>
      </c>
      <c r="D135" s="1850" t="s">
        <v>2369</v>
      </c>
      <c r="E135" s="1850" t="s">
        <v>2370</v>
      </c>
      <c r="F135" s="1850" t="s">
        <v>2273</v>
      </c>
      <c r="G135" s="1850" t="s">
        <v>2371</v>
      </c>
      <c r="H135" s="1850" t="s">
        <v>28</v>
      </c>
      <c r="I135" s="1850" t="s">
        <v>853</v>
      </c>
    </row>
    <row customHeight="1" ht="11.25">
      <c r="A136" s="1850" t="s">
        <v>2254</v>
      </c>
      <c r="B136" s="1850" t="s">
        <v>16</v>
      </c>
      <c r="C136" s="1850" t="s">
        <v>2372</v>
      </c>
      <c r="D136" s="1850" t="s">
        <v>2373</v>
      </c>
      <c r="E136" s="1850" t="s">
        <v>2374</v>
      </c>
      <c r="F136" s="1850" t="s">
        <v>2375</v>
      </c>
      <c r="G136" s="1850" t="s">
        <v>28</v>
      </c>
      <c r="H136" s="1850" t="s">
        <v>28</v>
      </c>
      <c r="I136" s="1850" t="s">
        <v>853</v>
      </c>
    </row>
    <row customHeight="1" ht="11.25">
      <c r="A137" s="1850" t="s">
        <v>2254</v>
      </c>
      <c r="B137" s="1850" t="s">
        <v>16</v>
      </c>
      <c r="C137" s="1850" t="s">
        <v>2376</v>
      </c>
      <c r="D137" s="1850" t="s">
        <v>2377</v>
      </c>
      <c r="E137" s="1850" t="s">
        <v>2378</v>
      </c>
      <c r="F137" s="1850" t="s">
        <v>2277</v>
      </c>
      <c r="G137" s="1850" t="s">
        <v>28</v>
      </c>
      <c r="H137" s="1850" t="s">
        <v>28</v>
      </c>
      <c r="I137" s="1850" t="s">
        <v>853</v>
      </c>
    </row>
    <row customHeight="1" ht="11.25">
      <c r="A138" s="1850" t="s">
        <v>2254</v>
      </c>
      <c r="B138" s="1850" t="s">
        <v>16</v>
      </c>
      <c r="C138" s="1850" t="s">
        <v>13</v>
      </c>
      <c r="D138" s="1850" t="s">
        <v>46</v>
      </c>
      <c r="E138" s="1850" t="s">
        <v>49</v>
      </c>
      <c r="F138" s="1850" t="s">
        <v>51</v>
      </c>
      <c r="G138" s="1850" t="s">
        <v>28</v>
      </c>
      <c r="H138" s="1850" t="s">
        <v>28</v>
      </c>
      <c r="I138" s="1850" t="s">
        <v>853</v>
      </c>
    </row>
    <row customHeight="1" ht="11.25">
      <c r="A139" s="1850" t="s">
        <v>2254</v>
      </c>
      <c r="B139" s="1850" t="s">
        <v>16</v>
      </c>
      <c r="C139" s="1850" t="s">
        <v>2379</v>
      </c>
      <c r="D139" s="1850" t="s">
        <v>2380</v>
      </c>
      <c r="E139" s="1850" t="s">
        <v>2381</v>
      </c>
      <c r="F139" s="1850" t="s">
        <v>2382</v>
      </c>
      <c r="G139" s="1850" t="s">
        <v>28</v>
      </c>
      <c r="H139" s="1850" t="s">
        <v>28</v>
      </c>
      <c r="I139" s="1850" t="s">
        <v>853</v>
      </c>
    </row>
    <row customHeight="1" ht="11.25">
      <c r="A140" s="1850" t="s">
        <v>2254</v>
      </c>
      <c r="B140" s="1850" t="s">
        <v>16</v>
      </c>
      <c r="C140" s="1850" t="s">
        <v>2386</v>
      </c>
      <c r="D140" s="1850" t="s">
        <v>2387</v>
      </c>
      <c r="E140" s="1850" t="s">
        <v>2388</v>
      </c>
      <c r="F140" s="1850" t="s">
        <v>2317</v>
      </c>
      <c r="G140" s="1850" t="s">
        <v>28</v>
      </c>
      <c r="H140" s="1850" t="s">
        <v>28</v>
      </c>
      <c r="I140" s="1850" t="s">
        <v>853</v>
      </c>
    </row>
    <row customHeight="1" ht="11.25">
      <c r="A141" s="1850" t="s">
        <v>2254</v>
      </c>
      <c r="B141" s="1850" t="s">
        <v>16</v>
      </c>
      <c r="C141" s="1850" t="s">
        <v>2389</v>
      </c>
      <c r="D141" s="1850" t="s">
        <v>2390</v>
      </c>
      <c r="E141" s="1850" t="s">
        <v>2287</v>
      </c>
      <c r="F141" s="1850" t="s">
        <v>2391</v>
      </c>
      <c r="G141" s="1850" t="s">
        <v>28</v>
      </c>
      <c r="H141" s="1850" t="s">
        <v>28</v>
      </c>
      <c r="I141" s="1850" t="s">
        <v>853</v>
      </c>
    </row>
    <row customHeight="1" ht="11.25">
      <c r="A142" s="1850" t="s">
        <v>2254</v>
      </c>
      <c r="B142" s="1850" t="s">
        <v>16</v>
      </c>
      <c r="C142" s="1850" t="s">
        <v>2392</v>
      </c>
      <c r="D142" s="1850" t="s">
        <v>2393</v>
      </c>
      <c r="E142" s="1850" t="s">
        <v>2394</v>
      </c>
      <c r="F142" s="1850" t="s">
        <v>2343</v>
      </c>
      <c r="G142" s="1850" t="s">
        <v>2395</v>
      </c>
      <c r="H142" s="1850" t="s">
        <v>28</v>
      </c>
      <c r="I142" s="1850" t="s">
        <v>853</v>
      </c>
    </row>
    <row customHeight="1" ht="11.25">
      <c r="A143" s="1850" t="s">
        <v>2254</v>
      </c>
      <c r="B143" s="1850" t="s">
        <v>16</v>
      </c>
      <c r="C143" s="1850" t="s">
        <v>2570</v>
      </c>
      <c r="D143" s="1850" t="s">
        <v>2571</v>
      </c>
      <c r="E143" s="1850" t="s">
        <v>2572</v>
      </c>
      <c r="F143" s="1850" t="s">
        <v>2266</v>
      </c>
      <c r="G143" s="1850" t="s">
        <v>28</v>
      </c>
      <c r="H143" s="1850" t="s">
        <v>28</v>
      </c>
      <c r="I143" s="1850" t="s">
        <v>853</v>
      </c>
    </row>
    <row customHeight="1" ht="11.25">
      <c r="A144" s="1850" t="s">
        <v>2254</v>
      </c>
      <c r="B144" s="1850" t="s">
        <v>16</v>
      </c>
      <c r="C144" s="1850" t="s">
        <v>2396</v>
      </c>
      <c r="D144" s="1850" t="s">
        <v>2397</v>
      </c>
      <c r="E144" s="1850" t="s">
        <v>2398</v>
      </c>
      <c r="F144" s="1850" t="s">
        <v>2399</v>
      </c>
      <c r="G144" s="1850" t="s">
        <v>2400</v>
      </c>
      <c r="H144" s="1850" t="s">
        <v>28</v>
      </c>
      <c r="I144" s="1850" t="s">
        <v>853</v>
      </c>
    </row>
    <row customHeight="1" ht="11.25">
      <c r="A145" s="1850" t="s">
        <v>2254</v>
      </c>
      <c r="B145" s="1850" t="s">
        <v>16</v>
      </c>
      <c r="C145" s="1850" t="s">
        <v>2573</v>
      </c>
      <c r="D145" s="1850" t="s">
        <v>2574</v>
      </c>
      <c r="E145" s="1850" t="s">
        <v>2575</v>
      </c>
      <c r="F145" s="1850" t="s">
        <v>2355</v>
      </c>
      <c r="G145" s="1850" t="s">
        <v>2576</v>
      </c>
      <c r="H145" s="1850" t="s">
        <v>28</v>
      </c>
      <c r="I145" s="1850" t="s">
        <v>853</v>
      </c>
    </row>
    <row customHeight="1" ht="11.25">
      <c r="A146" s="1850" t="s">
        <v>2254</v>
      </c>
      <c r="B146" s="1850" t="s">
        <v>16</v>
      </c>
      <c r="C146" s="1850" t="s">
        <v>2577</v>
      </c>
      <c r="D146" s="1850" t="s">
        <v>2578</v>
      </c>
      <c r="E146" s="1850" t="s">
        <v>2579</v>
      </c>
      <c r="F146" s="1850" t="s">
        <v>2399</v>
      </c>
      <c r="G146" s="1850" t="s">
        <v>28</v>
      </c>
      <c r="H146" s="1850" t="s">
        <v>28</v>
      </c>
      <c r="I146" s="1850" t="s">
        <v>853</v>
      </c>
    </row>
    <row customHeight="1" ht="11.25">
      <c r="A147" s="1850" t="s">
        <v>2254</v>
      </c>
      <c r="B147" s="1850" t="s">
        <v>16</v>
      </c>
      <c r="C147" s="1850" t="s">
        <v>2580</v>
      </c>
      <c r="D147" s="1850" t="s">
        <v>2581</v>
      </c>
      <c r="E147" s="1850" t="s">
        <v>2582</v>
      </c>
      <c r="F147" s="1850" t="s">
        <v>2266</v>
      </c>
      <c r="G147" s="1850" t="s">
        <v>28</v>
      </c>
      <c r="H147" s="1850" t="s">
        <v>28</v>
      </c>
      <c r="I147" s="1850" t="s">
        <v>853</v>
      </c>
    </row>
    <row customHeight="1" ht="11.25">
      <c r="A148" s="1850" t="s">
        <v>2254</v>
      </c>
      <c r="B148" s="1850" t="s">
        <v>16</v>
      </c>
      <c r="C148" s="1850" t="s">
        <v>2583</v>
      </c>
      <c r="D148" s="1850" t="s">
        <v>2584</v>
      </c>
      <c r="E148" s="1850" t="s">
        <v>2585</v>
      </c>
      <c r="F148" s="1850" t="s">
        <v>2258</v>
      </c>
      <c r="G148" s="1850" t="s">
        <v>28</v>
      </c>
      <c r="H148" s="1850" t="s">
        <v>28</v>
      </c>
      <c r="I148" s="1850" t="s">
        <v>853</v>
      </c>
    </row>
    <row customHeight="1" ht="11.25">
      <c r="A149" s="1850" t="s">
        <v>2254</v>
      </c>
      <c r="B149" s="1850" t="s">
        <v>16</v>
      </c>
      <c r="C149" s="1850" t="s">
        <v>2411</v>
      </c>
      <c r="D149" s="1850" t="s">
        <v>2412</v>
      </c>
      <c r="E149" s="1850" t="s">
        <v>2413</v>
      </c>
      <c r="F149" s="1850" t="s">
        <v>2299</v>
      </c>
      <c r="G149" s="1850" t="s">
        <v>28</v>
      </c>
      <c r="H149" s="1850" t="s">
        <v>28</v>
      </c>
      <c r="I149" s="1850" t="s">
        <v>853</v>
      </c>
    </row>
    <row customHeight="1" ht="11.25">
      <c r="A150" s="1850" t="s">
        <v>2254</v>
      </c>
      <c r="B150" s="1850" t="s">
        <v>16</v>
      </c>
      <c r="C150" s="1850" t="s">
        <v>2414</v>
      </c>
      <c r="D150" s="1850" t="s">
        <v>2415</v>
      </c>
      <c r="E150" s="1850" t="s">
        <v>2416</v>
      </c>
      <c r="F150" s="1850" t="s">
        <v>2404</v>
      </c>
      <c r="G150" s="1850" t="s">
        <v>2417</v>
      </c>
      <c r="H150" s="1850" t="s">
        <v>28</v>
      </c>
      <c r="I150" s="1850" t="s">
        <v>853</v>
      </c>
    </row>
    <row customHeight="1" ht="11.25">
      <c r="A151" s="1850" t="s">
        <v>2254</v>
      </c>
      <c r="B151" s="1850" t="s">
        <v>16</v>
      </c>
      <c r="C151" s="1850" t="s">
        <v>2433</v>
      </c>
      <c r="D151" s="1850" t="s">
        <v>2434</v>
      </c>
      <c r="E151" s="1850" t="s">
        <v>2435</v>
      </c>
      <c r="F151" s="1850" t="s">
        <v>2313</v>
      </c>
      <c r="G151" s="1850" t="s">
        <v>28</v>
      </c>
      <c r="H151" s="1850" t="s">
        <v>28</v>
      </c>
      <c r="I151" s="1850" t="s">
        <v>853</v>
      </c>
    </row>
    <row customHeight="1" ht="11.25">
      <c r="A152" s="1850" t="s">
        <v>2254</v>
      </c>
      <c r="B152" s="1850" t="s">
        <v>16</v>
      </c>
      <c r="C152" s="1850" t="s">
        <v>2436</v>
      </c>
      <c r="D152" s="1850" t="s">
        <v>2437</v>
      </c>
      <c r="E152" s="1850" t="s">
        <v>2438</v>
      </c>
      <c r="F152" s="1850" t="s">
        <v>2439</v>
      </c>
      <c r="G152" s="1850" t="s">
        <v>28</v>
      </c>
      <c r="H152" s="1850" t="s">
        <v>28</v>
      </c>
      <c r="I152" s="1850" t="s">
        <v>853</v>
      </c>
    </row>
    <row customHeight="1" ht="11.25">
      <c r="A153" s="1850" t="s">
        <v>2254</v>
      </c>
      <c r="B153" s="1850" t="s">
        <v>16</v>
      </c>
      <c r="C153" s="1850" t="s">
        <v>2586</v>
      </c>
      <c r="D153" s="1850" t="s">
        <v>2587</v>
      </c>
      <c r="E153" s="1850" t="s">
        <v>2588</v>
      </c>
      <c r="F153" s="1850" t="s">
        <v>2343</v>
      </c>
      <c r="G153" s="1850" t="s">
        <v>28</v>
      </c>
      <c r="H153" s="1850" t="s">
        <v>28</v>
      </c>
      <c r="I153" s="1850" t="s">
        <v>853</v>
      </c>
    </row>
    <row customHeight="1" ht="11.25">
      <c r="A154" s="1850" t="s">
        <v>2254</v>
      </c>
      <c r="B154" s="1850" t="s">
        <v>16</v>
      </c>
      <c r="C154" s="1850" t="s">
        <v>2589</v>
      </c>
      <c r="D154" s="1850" t="s">
        <v>2590</v>
      </c>
      <c r="E154" s="1850" t="s">
        <v>2591</v>
      </c>
      <c r="F154" s="1850" t="s">
        <v>2266</v>
      </c>
      <c r="G154" s="1850" t="s">
        <v>28</v>
      </c>
      <c r="H154" s="1850" t="s">
        <v>28</v>
      </c>
      <c r="I154" s="1850" t="s">
        <v>853</v>
      </c>
    </row>
    <row customHeight="1" ht="11.25">
      <c r="A155" s="1850" t="s">
        <v>2254</v>
      </c>
      <c r="B155" s="1850" t="s">
        <v>16</v>
      </c>
      <c r="C155" s="1850" t="s">
        <v>2443</v>
      </c>
      <c r="D155" s="1850" t="s">
        <v>2444</v>
      </c>
      <c r="E155" s="1850" t="s">
        <v>2445</v>
      </c>
      <c r="F155" s="1850" t="s">
        <v>2258</v>
      </c>
      <c r="G155" s="1850" t="s">
        <v>28</v>
      </c>
      <c r="H155" s="1850" t="s">
        <v>28</v>
      </c>
      <c r="I155" s="1850" t="s">
        <v>853</v>
      </c>
    </row>
    <row customHeight="1" ht="11.25">
      <c r="A156" s="1850" t="s">
        <v>2254</v>
      </c>
      <c r="B156" s="1850" t="s">
        <v>16</v>
      </c>
      <c r="C156" s="1850" t="s">
        <v>2592</v>
      </c>
      <c r="D156" s="1850" t="s">
        <v>2593</v>
      </c>
      <c r="E156" s="1850" t="s">
        <v>2594</v>
      </c>
      <c r="F156" s="1850" t="s">
        <v>2277</v>
      </c>
      <c r="G156" s="1850" t="s">
        <v>2595</v>
      </c>
      <c r="H156" s="1850" t="s">
        <v>28</v>
      </c>
      <c r="I156" s="1850" t="s">
        <v>853</v>
      </c>
    </row>
    <row customHeight="1" ht="11.25">
      <c r="A157" s="1850" t="s">
        <v>2254</v>
      </c>
      <c r="B157" s="1850" t="s">
        <v>16</v>
      </c>
      <c r="C157" s="1850" t="s">
        <v>2446</v>
      </c>
      <c r="D157" s="1850" t="s">
        <v>2447</v>
      </c>
      <c r="E157" s="1850" t="s">
        <v>2448</v>
      </c>
      <c r="F157" s="1850" t="s">
        <v>2266</v>
      </c>
      <c r="G157" s="1850" t="s">
        <v>28</v>
      </c>
      <c r="H157" s="1850" t="s">
        <v>28</v>
      </c>
      <c r="I157" s="1850" t="s">
        <v>853</v>
      </c>
    </row>
    <row customHeight="1" ht="11.25">
      <c r="A158" s="1850" t="s">
        <v>2254</v>
      </c>
      <c r="B158" s="1850" t="s">
        <v>16</v>
      </c>
      <c r="C158" s="1850" t="s">
        <v>2449</v>
      </c>
      <c r="D158" s="1850" t="s">
        <v>2450</v>
      </c>
      <c r="E158" s="1850" t="s">
        <v>2451</v>
      </c>
      <c r="F158" s="1850" t="s">
        <v>2258</v>
      </c>
      <c r="G158" s="1850" t="s">
        <v>2452</v>
      </c>
      <c r="H158" s="1850" t="s">
        <v>28</v>
      </c>
      <c r="I158" s="1850" t="s">
        <v>853</v>
      </c>
    </row>
    <row customHeight="1" ht="11.25">
      <c r="A159" s="1850" t="s">
        <v>2254</v>
      </c>
      <c r="B159" s="1850" t="s">
        <v>16</v>
      </c>
      <c r="C159" s="1850" t="s">
        <v>2459</v>
      </c>
      <c r="D159" s="1850" t="s">
        <v>2460</v>
      </c>
      <c r="E159" s="1850" t="s">
        <v>2461</v>
      </c>
      <c r="F159" s="1850" t="s">
        <v>2258</v>
      </c>
      <c r="G159" s="1850" t="s">
        <v>2462</v>
      </c>
      <c r="H159" s="1850" t="s">
        <v>28</v>
      </c>
      <c r="I159" s="1850" t="s">
        <v>853</v>
      </c>
    </row>
    <row customHeight="1" ht="11.25">
      <c r="A160" s="1850" t="s">
        <v>2254</v>
      </c>
      <c r="B160" s="1850" t="s">
        <v>16</v>
      </c>
      <c r="C160" s="1850" t="s">
        <v>2596</v>
      </c>
      <c r="D160" s="1850" t="s">
        <v>2597</v>
      </c>
      <c r="E160" s="1850" t="s">
        <v>2598</v>
      </c>
      <c r="F160" s="1850" t="s">
        <v>2258</v>
      </c>
      <c r="G160" s="1850" t="s">
        <v>28</v>
      </c>
      <c r="H160" s="1850" t="s">
        <v>28</v>
      </c>
      <c r="I160" s="1850" t="s">
        <v>853</v>
      </c>
    </row>
    <row customHeight="1" ht="11.25">
      <c r="A161" s="1850" t="s">
        <v>2254</v>
      </c>
      <c r="B161" s="1850" t="s">
        <v>16</v>
      </c>
      <c r="C161" s="1850" t="s">
        <v>2479</v>
      </c>
      <c r="D161" s="1850" t="s">
        <v>2480</v>
      </c>
      <c r="E161" s="1850" t="s">
        <v>2481</v>
      </c>
      <c r="F161" s="1850" t="s">
        <v>2317</v>
      </c>
      <c r="G161" s="1850" t="s">
        <v>28</v>
      </c>
      <c r="H161" s="1850" t="s">
        <v>28</v>
      </c>
      <c r="I161" s="1850" t="s">
        <v>853</v>
      </c>
    </row>
    <row customHeight="1" ht="11.25">
      <c r="A162" s="1850" t="s">
        <v>2254</v>
      </c>
      <c r="B162" s="1850" t="s">
        <v>16</v>
      </c>
      <c r="C162" s="1850" t="s">
        <v>2482</v>
      </c>
      <c r="D162" s="1850" t="s">
        <v>2483</v>
      </c>
      <c r="E162" s="1850" t="s">
        <v>2484</v>
      </c>
      <c r="F162" s="1850" t="s">
        <v>2258</v>
      </c>
      <c r="G162" s="1850" t="s">
        <v>2485</v>
      </c>
      <c r="H162" s="1850" t="s">
        <v>28</v>
      </c>
      <c r="I162" s="1850" t="s">
        <v>853</v>
      </c>
    </row>
    <row customHeight="1" ht="11.25">
      <c r="A163" s="1850" t="s">
        <v>2254</v>
      </c>
      <c r="B163" s="1850" t="s">
        <v>16</v>
      </c>
      <c r="C163" s="1850" t="s">
        <v>2599</v>
      </c>
      <c r="D163" s="1850" t="s">
        <v>2600</v>
      </c>
      <c r="E163" s="1850" t="s">
        <v>2601</v>
      </c>
      <c r="F163" s="1850" t="s">
        <v>2343</v>
      </c>
      <c r="G163" s="1850" t="s">
        <v>28</v>
      </c>
      <c r="H163" s="1850" t="s">
        <v>28</v>
      </c>
      <c r="I163" s="1850" t="s">
        <v>853</v>
      </c>
    </row>
    <row customHeight="1" ht="11.25">
      <c r="A164" s="1850" t="s">
        <v>2254</v>
      </c>
      <c r="B164" s="1850" t="s">
        <v>16</v>
      </c>
      <c r="C164" s="1850" t="s">
        <v>2489</v>
      </c>
      <c r="D164" s="1850" t="s">
        <v>2490</v>
      </c>
      <c r="E164" s="1850" t="s">
        <v>2491</v>
      </c>
      <c r="F164" s="1850" t="s">
        <v>2258</v>
      </c>
      <c r="G164" s="1850" t="s">
        <v>2492</v>
      </c>
      <c r="H164" s="1850" t="s">
        <v>28</v>
      </c>
      <c r="I164" s="1850" t="s">
        <v>853</v>
      </c>
    </row>
    <row customHeight="1" ht="11.25">
      <c r="A165" s="1850" t="s">
        <v>2254</v>
      </c>
      <c r="B165" s="1850" t="s">
        <v>16</v>
      </c>
      <c r="C165" s="1850" t="s">
        <v>2493</v>
      </c>
      <c r="D165" s="1850" t="s">
        <v>2494</v>
      </c>
      <c r="E165" s="1850" t="s">
        <v>2495</v>
      </c>
      <c r="F165" s="1850" t="s">
        <v>2404</v>
      </c>
      <c r="G165" s="1850" t="s">
        <v>28</v>
      </c>
      <c r="H165" s="1850" t="s">
        <v>28</v>
      </c>
      <c r="I165" s="1850" t="s">
        <v>853</v>
      </c>
    </row>
    <row customHeight="1" ht="11.25">
      <c r="A166" s="1850" t="s">
        <v>2254</v>
      </c>
      <c r="B166" s="1850" t="s">
        <v>16</v>
      </c>
      <c r="C166" s="1850" t="s">
        <v>2504</v>
      </c>
      <c r="D166" s="1850" t="s">
        <v>2505</v>
      </c>
      <c r="E166" s="1850" t="s">
        <v>2506</v>
      </c>
      <c r="F166" s="1850" t="s">
        <v>2317</v>
      </c>
      <c r="G166" s="1850" t="s">
        <v>2507</v>
      </c>
      <c r="H166" s="1850" t="s">
        <v>28</v>
      </c>
      <c r="I166" s="1850" t="s">
        <v>853</v>
      </c>
    </row>
    <row customHeight="1" ht="11.25">
      <c r="A167" s="1850" t="s">
        <v>2254</v>
      </c>
      <c r="B167" s="1850" t="s">
        <v>16</v>
      </c>
      <c r="C167" s="1850" t="s">
        <v>28</v>
      </c>
      <c r="D167" s="1850" t="s">
        <v>2517</v>
      </c>
      <c r="E167" s="1850" t="s">
        <v>2518</v>
      </c>
      <c r="F167" s="1850" t="s">
        <v>2258</v>
      </c>
      <c r="G167" s="1850" t="s">
        <v>28</v>
      </c>
      <c r="H167" s="1850" t="s">
        <v>28</v>
      </c>
      <c r="I167" s="1850" t="s">
        <v>853</v>
      </c>
    </row>
    <row customHeight="1" ht="11.25">
      <c r="A168" s="1850" t="s">
        <v>2254</v>
      </c>
      <c r="B168" s="1850" t="s">
        <v>16</v>
      </c>
      <c r="C168" s="1850" t="s">
        <v>2602</v>
      </c>
      <c r="D168" s="1850" t="s">
        <v>2603</v>
      </c>
      <c r="E168" s="1850" t="s">
        <v>2604</v>
      </c>
      <c r="F168" s="1850" t="s">
        <v>2258</v>
      </c>
      <c r="G168" s="1850" t="s">
        <v>28</v>
      </c>
      <c r="H168" s="1850" t="s">
        <v>28</v>
      </c>
      <c r="I168" s="1850" t="s">
        <v>853</v>
      </c>
    </row>
    <row customHeight="1" ht="11.25">
      <c r="A169" s="1850" t="s">
        <v>2254</v>
      </c>
      <c r="B169" s="1850" t="s">
        <v>16</v>
      </c>
      <c r="C169" s="1850" t="s">
        <v>2522</v>
      </c>
      <c r="D169" s="1850" t="s">
        <v>2523</v>
      </c>
      <c r="E169" s="1850" t="s">
        <v>2524</v>
      </c>
      <c r="F169" s="1850" t="s">
        <v>2525</v>
      </c>
      <c r="G169" s="1850" t="s">
        <v>28</v>
      </c>
      <c r="H169" s="1850" t="s">
        <v>28</v>
      </c>
      <c r="I169" s="1850" t="s">
        <v>853</v>
      </c>
    </row>
    <row customHeight="1" ht="11.25">
      <c r="A170" s="1850" t="s">
        <v>2254</v>
      </c>
      <c r="B170" s="1850" t="s">
        <v>16</v>
      </c>
      <c r="C170" s="1850" t="s">
        <v>2526</v>
      </c>
      <c r="D170" s="1850" t="s">
        <v>2527</v>
      </c>
      <c r="E170" s="1850" t="s">
        <v>2524</v>
      </c>
      <c r="F170" s="1850" t="s">
        <v>2528</v>
      </c>
      <c r="G170" s="1850" t="s">
        <v>2529</v>
      </c>
      <c r="H170" s="1850" t="s">
        <v>28</v>
      </c>
      <c r="I170" s="1850" t="s">
        <v>853</v>
      </c>
    </row>
    <row customHeight="1" ht="11.25">
      <c r="A171" s="1850" t="s">
        <v>2254</v>
      </c>
      <c r="B171" s="1850" t="s">
        <v>16</v>
      </c>
      <c r="C171" s="1850" t="s">
        <v>2605</v>
      </c>
      <c r="D171" s="1850" t="s">
        <v>2606</v>
      </c>
      <c r="E171" s="1850" t="s">
        <v>2607</v>
      </c>
      <c r="F171" s="1850" t="s">
        <v>2258</v>
      </c>
      <c r="G171" s="1850" t="s">
        <v>28</v>
      </c>
      <c r="H171" s="1850" t="s">
        <v>28</v>
      </c>
      <c r="I171" s="1850" t="s">
        <v>853</v>
      </c>
    </row>
    <row customHeight="1" ht="11.25">
      <c r="A172" s="1850" t="s">
        <v>2254</v>
      </c>
      <c r="B172" s="1850" t="s">
        <v>16</v>
      </c>
      <c r="C172" s="1850" t="s">
        <v>2608</v>
      </c>
      <c r="D172" s="1850" t="s">
        <v>2609</v>
      </c>
      <c r="E172" s="1850" t="s">
        <v>2610</v>
      </c>
      <c r="F172" s="1850" t="s">
        <v>2375</v>
      </c>
      <c r="G172" s="1850" t="s">
        <v>28</v>
      </c>
      <c r="H172" s="1850" t="s">
        <v>28</v>
      </c>
      <c r="I172" s="1850" t="s">
        <v>853</v>
      </c>
    </row>
    <row customHeight="1" ht="11.25">
      <c r="A173" s="1850" t="s">
        <v>2254</v>
      </c>
      <c r="B173" s="1850" t="s">
        <v>16</v>
      </c>
      <c r="C173" s="1850" t="s">
        <v>2255</v>
      </c>
      <c r="D173" s="1850" t="s">
        <v>2256</v>
      </c>
      <c r="E173" s="1850" t="s">
        <v>2257</v>
      </c>
      <c r="F173" s="1850" t="s">
        <v>2258</v>
      </c>
      <c r="G173" s="1850" t="s">
        <v>28</v>
      </c>
      <c r="H173" s="1850" t="s">
        <v>28</v>
      </c>
      <c r="I173" s="1850" t="s">
        <v>906</v>
      </c>
    </row>
    <row customHeight="1" ht="11.25">
      <c r="A174" s="1850" t="s">
        <v>2254</v>
      </c>
      <c r="B174" s="1850" t="s">
        <v>16</v>
      </c>
      <c r="C174" s="1850" t="s">
        <v>2259</v>
      </c>
      <c r="D174" s="1850" t="s">
        <v>2260</v>
      </c>
      <c r="E174" s="1850" t="s">
        <v>2261</v>
      </c>
      <c r="F174" s="1850" t="s">
        <v>2262</v>
      </c>
      <c r="G174" s="1850" t="s">
        <v>28</v>
      </c>
      <c r="H174" s="1850" t="s">
        <v>28</v>
      </c>
      <c r="I174" s="1850" t="s">
        <v>906</v>
      </c>
    </row>
    <row customHeight="1" ht="11.25">
      <c r="A175" s="1850" t="s">
        <v>2254</v>
      </c>
      <c r="B175" s="1850" t="s">
        <v>16</v>
      </c>
      <c r="C175" s="1850" t="s">
        <v>2282</v>
      </c>
      <c r="D175" s="1850" t="s">
        <v>2283</v>
      </c>
      <c r="E175" s="1850" t="s">
        <v>2284</v>
      </c>
      <c r="F175" s="1850" t="s">
        <v>2258</v>
      </c>
      <c r="G175" s="1850" t="s">
        <v>28</v>
      </c>
      <c r="H175" s="1850" t="s">
        <v>28</v>
      </c>
      <c r="I175" s="1850" t="s">
        <v>906</v>
      </c>
    </row>
    <row customHeight="1" ht="11.25">
      <c r="A176" s="1850" t="s">
        <v>2254</v>
      </c>
      <c r="B176" s="1850" t="s">
        <v>16</v>
      </c>
      <c r="C176" s="1850" t="s">
        <v>2544</v>
      </c>
      <c r="D176" s="1850" t="s">
        <v>2545</v>
      </c>
      <c r="E176" s="1850" t="s">
        <v>2546</v>
      </c>
      <c r="F176" s="1850" t="s">
        <v>2382</v>
      </c>
      <c r="G176" s="1850" t="s">
        <v>28</v>
      </c>
      <c r="H176" s="1850" t="s">
        <v>28</v>
      </c>
      <c r="I176" s="1850" t="s">
        <v>906</v>
      </c>
    </row>
    <row customHeight="1" ht="11.25">
      <c r="A177" s="1850" t="s">
        <v>2254</v>
      </c>
      <c r="B177" s="1850" t="s">
        <v>16</v>
      </c>
      <c r="C177" s="1850" t="s">
        <v>2285</v>
      </c>
      <c r="D177" s="1850" t="s">
        <v>2286</v>
      </c>
      <c r="E177" s="1850" t="s">
        <v>2287</v>
      </c>
      <c r="F177" s="1850" t="s">
        <v>2288</v>
      </c>
      <c r="G177" s="1850" t="s">
        <v>28</v>
      </c>
      <c r="H177" s="1850" t="s">
        <v>28</v>
      </c>
      <c r="I177" s="1850" t="s">
        <v>906</v>
      </c>
    </row>
    <row customHeight="1" ht="11.25">
      <c r="A178" s="1850" t="s">
        <v>2254</v>
      </c>
      <c r="B178" s="1850" t="s">
        <v>16</v>
      </c>
      <c r="C178" s="1850" t="s">
        <v>2547</v>
      </c>
      <c r="D178" s="1850" t="s">
        <v>2548</v>
      </c>
      <c r="E178" s="1850" t="s">
        <v>2549</v>
      </c>
      <c r="F178" s="1850" t="s">
        <v>2258</v>
      </c>
      <c r="G178" s="1850" t="s">
        <v>28</v>
      </c>
      <c r="H178" s="1850" t="s">
        <v>28</v>
      </c>
      <c r="I178" s="1850" t="s">
        <v>906</v>
      </c>
    </row>
    <row customHeight="1" ht="11.25">
      <c r="A179" s="1850" t="s">
        <v>2254</v>
      </c>
      <c r="B179" s="1850" t="s">
        <v>16</v>
      </c>
      <c r="C179" s="1850" t="s">
        <v>2292</v>
      </c>
      <c r="D179" s="1850" t="s">
        <v>2293</v>
      </c>
      <c r="E179" s="1850" t="s">
        <v>2294</v>
      </c>
      <c r="F179" s="1850" t="s">
        <v>2273</v>
      </c>
      <c r="G179" s="1850" t="s">
        <v>2295</v>
      </c>
      <c r="H179" s="1850" t="s">
        <v>28</v>
      </c>
      <c r="I179" s="1850" t="s">
        <v>906</v>
      </c>
    </row>
    <row customHeight="1" ht="11.25">
      <c r="A180" s="1850" t="s">
        <v>2254</v>
      </c>
      <c r="B180" s="1850" t="s">
        <v>16</v>
      </c>
      <c r="C180" s="1850" t="s">
        <v>2296</v>
      </c>
      <c r="D180" s="1850" t="s">
        <v>2297</v>
      </c>
      <c r="E180" s="1850" t="s">
        <v>2298</v>
      </c>
      <c r="F180" s="1850" t="s">
        <v>2299</v>
      </c>
      <c r="G180" s="1850" t="s">
        <v>28</v>
      </c>
      <c r="H180" s="1850" t="s">
        <v>28</v>
      </c>
      <c r="I180" s="1850" t="s">
        <v>906</v>
      </c>
    </row>
    <row customHeight="1" ht="11.25">
      <c r="A181" s="1850" t="s">
        <v>2254</v>
      </c>
      <c r="B181" s="1850" t="s">
        <v>16</v>
      </c>
      <c r="C181" s="1850" t="s">
        <v>2300</v>
      </c>
      <c r="D181" s="1850" t="s">
        <v>2301</v>
      </c>
      <c r="E181" s="1850" t="s">
        <v>2302</v>
      </c>
      <c r="F181" s="1850" t="s">
        <v>2266</v>
      </c>
      <c r="G181" s="1850" t="s">
        <v>28</v>
      </c>
      <c r="H181" s="1850" t="s">
        <v>28</v>
      </c>
      <c r="I181" s="1850" t="s">
        <v>906</v>
      </c>
    </row>
    <row customHeight="1" ht="11.25">
      <c r="A182" s="1850" t="s">
        <v>2254</v>
      </c>
      <c r="B182" s="1850" t="s">
        <v>16</v>
      </c>
      <c r="C182" s="1850" t="s">
        <v>2303</v>
      </c>
      <c r="D182" s="1850" t="s">
        <v>2304</v>
      </c>
      <c r="E182" s="1850" t="s">
        <v>2305</v>
      </c>
      <c r="F182" s="1850" t="s">
        <v>2299</v>
      </c>
      <c r="G182" s="1850" t="s">
        <v>28</v>
      </c>
      <c r="H182" s="1850" t="s">
        <v>28</v>
      </c>
      <c r="I182" s="1850" t="s">
        <v>906</v>
      </c>
    </row>
    <row customHeight="1" ht="11.25">
      <c r="A183" s="1850" t="s">
        <v>2254</v>
      </c>
      <c r="B183" s="1850" t="s">
        <v>16</v>
      </c>
      <c r="C183" s="1850" t="s">
        <v>2550</v>
      </c>
      <c r="D183" s="1850" t="s">
        <v>2551</v>
      </c>
      <c r="E183" s="1850" t="s">
        <v>2552</v>
      </c>
      <c r="F183" s="1850" t="s">
        <v>2309</v>
      </c>
      <c r="G183" s="1850" t="s">
        <v>2553</v>
      </c>
      <c r="H183" s="1850" t="s">
        <v>28</v>
      </c>
      <c r="I183" s="1850" t="s">
        <v>906</v>
      </c>
    </row>
    <row customHeight="1" ht="11.25">
      <c r="A184" s="1850" t="s">
        <v>2254</v>
      </c>
      <c r="B184" s="1850" t="s">
        <v>16</v>
      </c>
      <c r="C184" s="1850" t="s">
        <v>2554</v>
      </c>
      <c r="D184" s="1850" t="s">
        <v>2555</v>
      </c>
      <c r="E184" s="1850" t="s">
        <v>2312</v>
      </c>
      <c r="F184" s="1850" t="s">
        <v>2556</v>
      </c>
      <c r="G184" s="1850" t="s">
        <v>28</v>
      </c>
      <c r="H184" s="1850" t="s">
        <v>28</v>
      </c>
      <c r="I184" s="1850" t="s">
        <v>906</v>
      </c>
    </row>
    <row customHeight="1" ht="11.25">
      <c r="A185" s="1850" t="s">
        <v>2254</v>
      </c>
      <c r="B185" s="1850" t="s">
        <v>16</v>
      </c>
      <c r="C185" s="1850" t="s">
        <v>2306</v>
      </c>
      <c r="D185" s="1850" t="s">
        <v>2307</v>
      </c>
      <c r="E185" s="1850" t="s">
        <v>2308</v>
      </c>
      <c r="F185" s="1850" t="s">
        <v>2309</v>
      </c>
      <c r="G185" s="1850" t="s">
        <v>28</v>
      </c>
      <c r="H185" s="1850" t="s">
        <v>28</v>
      </c>
      <c r="I185" s="1850" t="s">
        <v>906</v>
      </c>
    </row>
    <row customHeight="1" ht="11.25">
      <c r="A186" s="1850" t="s">
        <v>2254</v>
      </c>
      <c r="B186" s="1850" t="s">
        <v>16</v>
      </c>
      <c r="C186" s="1850" t="s">
        <v>2557</v>
      </c>
      <c r="D186" s="1850" t="s">
        <v>2558</v>
      </c>
      <c r="E186" s="1850" t="s">
        <v>2559</v>
      </c>
      <c r="F186" s="1850" t="s">
        <v>51</v>
      </c>
      <c r="G186" s="1850" t="s">
        <v>28</v>
      </c>
      <c r="H186" s="1850" t="s">
        <v>28</v>
      </c>
      <c r="I186" s="1850" t="s">
        <v>906</v>
      </c>
    </row>
    <row customHeight="1" ht="11.25">
      <c r="A187" s="1850" t="s">
        <v>2254</v>
      </c>
      <c r="B187" s="1850" t="s">
        <v>16</v>
      </c>
      <c r="C187" s="1850" t="s">
        <v>2310</v>
      </c>
      <c r="D187" s="1850" t="s">
        <v>2311</v>
      </c>
      <c r="E187" s="1850" t="s">
        <v>2312</v>
      </c>
      <c r="F187" s="1850" t="s">
        <v>2313</v>
      </c>
      <c r="G187" s="1850" t="s">
        <v>28</v>
      </c>
      <c r="H187" s="1850" t="s">
        <v>28</v>
      </c>
      <c r="I187" s="1850" t="s">
        <v>906</v>
      </c>
    </row>
    <row customHeight="1" ht="11.25">
      <c r="A188" s="1850" t="s">
        <v>2254</v>
      </c>
      <c r="B188" s="1850" t="s">
        <v>16</v>
      </c>
      <c r="C188" s="1850" t="s">
        <v>2314</v>
      </c>
      <c r="D188" s="1850" t="s">
        <v>2315</v>
      </c>
      <c r="E188" s="1850" t="s">
        <v>2316</v>
      </c>
      <c r="F188" s="1850" t="s">
        <v>2317</v>
      </c>
      <c r="G188" s="1850" t="s">
        <v>28</v>
      </c>
      <c r="H188" s="1850" t="s">
        <v>28</v>
      </c>
      <c r="I188" s="1850" t="s">
        <v>906</v>
      </c>
    </row>
    <row customHeight="1" ht="11.25">
      <c r="A189" s="1850" t="s">
        <v>2254</v>
      </c>
      <c r="B189" s="1850" t="s">
        <v>16</v>
      </c>
      <c r="C189" s="1850" t="s">
        <v>2321</v>
      </c>
      <c r="D189" s="1850" t="s">
        <v>2322</v>
      </c>
      <c r="E189" s="1850" t="s">
        <v>2323</v>
      </c>
      <c r="F189" s="1850" t="s">
        <v>2324</v>
      </c>
      <c r="G189" s="1850" t="s">
        <v>2325</v>
      </c>
      <c r="H189" s="1850" t="s">
        <v>28</v>
      </c>
      <c r="I189" s="1850" t="s">
        <v>906</v>
      </c>
    </row>
    <row customHeight="1" ht="11.25">
      <c r="A190" s="1850" t="s">
        <v>2254</v>
      </c>
      <c r="B190" s="1850" t="s">
        <v>16</v>
      </c>
      <c r="C190" s="1850" t="s">
        <v>2326</v>
      </c>
      <c r="D190" s="1850" t="s">
        <v>2327</v>
      </c>
      <c r="E190" s="1850" t="s">
        <v>2328</v>
      </c>
      <c r="F190" s="1850" t="s">
        <v>2281</v>
      </c>
      <c r="G190" s="1850" t="s">
        <v>28</v>
      </c>
      <c r="H190" s="1850" t="s">
        <v>28</v>
      </c>
      <c r="I190" s="1850" t="s">
        <v>906</v>
      </c>
    </row>
    <row customHeight="1" ht="11.25">
      <c r="A191" s="1850" t="s">
        <v>2254</v>
      </c>
      <c r="B191" s="1850" t="s">
        <v>16</v>
      </c>
      <c r="C191" s="1850" t="s">
        <v>2329</v>
      </c>
      <c r="D191" s="1850" t="s">
        <v>2330</v>
      </c>
      <c r="E191" s="1850" t="s">
        <v>2331</v>
      </c>
      <c r="F191" s="1850" t="s">
        <v>2332</v>
      </c>
      <c r="G191" s="1850" t="s">
        <v>2333</v>
      </c>
      <c r="H191" s="1850" t="s">
        <v>28</v>
      </c>
      <c r="I191" s="1850" t="s">
        <v>906</v>
      </c>
    </row>
    <row customHeight="1" ht="11.25">
      <c r="A192" s="1850" t="s">
        <v>2254</v>
      </c>
      <c r="B192" s="1850" t="s">
        <v>16</v>
      </c>
      <c r="C192" s="1850" t="s">
        <v>2341</v>
      </c>
      <c r="D192" s="1850" t="s">
        <v>2338</v>
      </c>
      <c r="E192" s="1850" t="s">
        <v>2342</v>
      </c>
      <c r="F192" s="1850" t="s">
        <v>2343</v>
      </c>
      <c r="G192" s="1850" t="s">
        <v>2344</v>
      </c>
      <c r="H192" s="1850" t="s">
        <v>28</v>
      </c>
      <c r="I192" s="1850" t="s">
        <v>906</v>
      </c>
    </row>
    <row customHeight="1" ht="11.25">
      <c r="A193" s="1850" t="s">
        <v>2254</v>
      </c>
      <c r="B193" s="1850" t="s">
        <v>16</v>
      </c>
      <c r="C193" s="1850" t="s">
        <v>2345</v>
      </c>
      <c r="D193" s="1850" t="s">
        <v>2346</v>
      </c>
      <c r="E193" s="1850" t="s">
        <v>2347</v>
      </c>
      <c r="F193" s="1850" t="s">
        <v>2343</v>
      </c>
      <c r="G193" s="1850" t="s">
        <v>2348</v>
      </c>
      <c r="H193" s="1850" t="s">
        <v>28</v>
      </c>
      <c r="I193" s="1850" t="s">
        <v>906</v>
      </c>
    </row>
    <row customHeight="1" ht="11.25">
      <c r="A194" s="1850" t="s">
        <v>2254</v>
      </c>
      <c r="B194" s="1850" t="s">
        <v>16</v>
      </c>
      <c r="C194" s="1850" t="s">
        <v>2349</v>
      </c>
      <c r="D194" s="1850" t="s">
        <v>2350</v>
      </c>
      <c r="E194" s="1850" t="s">
        <v>2351</v>
      </c>
      <c r="F194" s="1850" t="s">
        <v>2332</v>
      </c>
      <c r="G194" s="1850" t="s">
        <v>28</v>
      </c>
      <c r="H194" s="1850" t="s">
        <v>28</v>
      </c>
      <c r="I194" s="1850" t="s">
        <v>906</v>
      </c>
    </row>
    <row customHeight="1" ht="11.25">
      <c r="A195" s="1850" t="s">
        <v>2254</v>
      </c>
      <c r="B195" s="1850" t="s">
        <v>16</v>
      </c>
      <c r="C195" s="1850" t="s">
        <v>2352</v>
      </c>
      <c r="D195" s="1850" t="s">
        <v>2353</v>
      </c>
      <c r="E195" s="1850" t="s">
        <v>2354</v>
      </c>
      <c r="F195" s="1850" t="s">
        <v>2355</v>
      </c>
      <c r="G195" s="1850" t="s">
        <v>28</v>
      </c>
      <c r="H195" s="1850" t="s">
        <v>28</v>
      </c>
      <c r="I195" s="1850" t="s">
        <v>906</v>
      </c>
    </row>
    <row customHeight="1" ht="11.25">
      <c r="A196" s="1850" t="s">
        <v>2254</v>
      </c>
      <c r="B196" s="1850" t="s">
        <v>16</v>
      </c>
      <c r="C196" s="1850" t="s">
        <v>2356</v>
      </c>
      <c r="D196" s="1850" t="s">
        <v>2357</v>
      </c>
      <c r="E196" s="1850" t="s">
        <v>2358</v>
      </c>
      <c r="F196" s="1850" t="s">
        <v>2332</v>
      </c>
      <c r="G196" s="1850" t="s">
        <v>2359</v>
      </c>
      <c r="H196" s="1850" t="s">
        <v>28</v>
      </c>
      <c r="I196" s="1850" t="s">
        <v>906</v>
      </c>
    </row>
    <row customHeight="1" ht="11.25">
      <c r="A197" s="1850" t="s">
        <v>2254</v>
      </c>
      <c r="B197" s="1850" t="s">
        <v>16</v>
      </c>
      <c r="C197" s="1850" t="s">
        <v>2563</v>
      </c>
      <c r="D197" s="1850" t="s">
        <v>2564</v>
      </c>
      <c r="E197" s="1850" t="s">
        <v>2565</v>
      </c>
      <c r="F197" s="1850" t="s">
        <v>2343</v>
      </c>
      <c r="G197" s="1850" t="s">
        <v>28</v>
      </c>
      <c r="H197" s="1850" t="s">
        <v>28</v>
      </c>
      <c r="I197" s="1850" t="s">
        <v>906</v>
      </c>
    </row>
    <row customHeight="1" ht="11.25">
      <c r="A198" s="1850" t="s">
        <v>2254</v>
      </c>
      <c r="B198" s="1850" t="s">
        <v>16</v>
      </c>
      <c r="C198" s="1850" t="s">
        <v>2566</v>
      </c>
      <c r="D198" s="1850" t="s">
        <v>2567</v>
      </c>
      <c r="E198" s="1850" t="s">
        <v>2568</v>
      </c>
      <c r="F198" s="1850" t="s">
        <v>2277</v>
      </c>
      <c r="G198" s="1850" t="s">
        <v>2569</v>
      </c>
      <c r="H198" s="1850" t="s">
        <v>28</v>
      </c>
      <c r="I198" s="1850" t="s">
        <v>906</v>
      </c>
    </row>
    <row customHeight="1" ht="11.25">
      <c r="A199" s="1850" t="s">
        <v>2254</v>
      </c>
      <c r="B199" s="1850" t="s">
        <v>16</v>
      </c>
      <c r="C199" s="1850" t="s">
        <v>2360</v>
      </c>
      <c r="D199" s="1850" t="s">
        <v>2361</v>
      </c>
      <c r="E199" s="1850" t="s">
        <v>2362</v>
      </c>
      <c r="F199" s="1850" t="s">
        <v>2299</v>
      </c>
      <c r="G199" s="1850" t="s">
        <v>2363</v>
      </c>
      <c r="H199" s="1850" t="s">
        <v>28</v>
      </c>
      <c r="I199" s="1850" t="s">
        <v>906</v>
      </c>
    </row>
    <row customHeight="1" ht="11.25">
      <c r="A200" s="1850" t="s">
        <v>2254</v>
      </c>
      <c r="B200" s="1850" t="s">
        <v>16</v>
      </c>
      <c r="C200" s="1850" t="s">
        <v>2368</v>
      </c>
      <c r="D200" s="1850" t="s">
        <v>2369</v>
      </c>
      <c r="E200" s="1850" t="s">
        <v>2370</v>
      </c>
      <c r="F200" s="1850" t="s">
        <v>2273</v>
      </c>
      <c r="G200" s="1850" t="s">
        <v>2371</v>
      </c>
      <c r="H200" s="1850" t="s">
        <v>28</v>
      </c>
      <c r="I200" s="1850" t="s">
        <v>906</v>
      </c>
    </row>
    <row customHeight="1" ht="11.25">
      <c r="A201" s="1850" t="s">
        <v>2254</v>
      </c>
      <c r="B201" s="1850" t="s">
        <v>16</v>
      </c>
      <c r="C201" s="1850" t="s">
        <v>2372</v>
      </c>
      <c r="D201" s="1850" t="s">
        <v>2373</v>
      </c>
      <c r="E201" s="1850" t="s">
        <v>2374</v>
      </c>
      <c r="F201" s="1850" t="s">
        <v>2375</v>
      </c>
      <c r="G201" s="1850" t="s">
        <v>28</v>
      </c>
      <c r="H201" s="1850" t="s">
        <v>28</v>
      </c>
      <c r="I201" s="1850" t="s">
        <v>906</v>
      </c>
    </row>
    <row customHeight="1" ht="11.25">
      <c r="A202" s="1850" t="s">
        <v>2254</v>
      </c>
      <c r="B202" s="1850" t="s">
        <v>16</v>
      </c>
      <c r="C202" s="1850" t="s">
        <v>13</v>
      </c>
      <c r="D202" s="1850" t="s">
        <v>46</v>
      </c>
      <c r="E202" s="1850" t="s">
        <v>49</v>
      </c>
      <c r="F202" s="1850" t="s">
        <v>51</v>
      </c>
      <c r="G202" s="1850" t="s">
        <v>28</v>
      </c>
      <c r="H202" s="1850" t="s">
        <v>28</v>
      </c>
      <c r="I202" s="1850" t="s">
        <v>906</v>
      </c>
    </row>
    <row customHeight="1" ht="11.25">
      <c r="A203" s="1850" t="s">
        <v>2254</v>
      </c>
      <c r="B203" s="1850" t="s">
        <v>16</v>
      </c>
      <c r="C203" s="1850" t="s">
        <v>2379</v>
      </c>
      <c r="D203" s="1850" t="s">
        <v>2380</v>
      </c>
      <c r="E203" s="1850" t="s">
        <v>2381</v>
      </c>
      <c r="F203" s="1850" t="s">
        <v>2382</v>
      </c>
      <c r="G203" s="1850" t="s">
        <v>28</v>
      </c>
      <c r="H203" s="1850" t="s">
        <v>28</v>
      </c>
      <c r="I203" s="1850" t="s">
        <v>906</v>
      </c>
    </row>
    <row customHeight="1" ht="11.25">
      <c r="A204" s="1850" t="s">
        <v>2254</v>
      </c>
      <c r="B204" s="1850" t="s">
        <v>16</v>
      </c>
      <c r="C204" s="1850" t="s">
        <v>2386</v>
      </c>
      <c r="D204" s="1850" t="s">
        <v>2387</v>
      </c>
      <c r="E204" s="1850" t="s">
        <v>2388</v>
      </c>
      <c r="F204" s="1850" t="s">
        <v>2317</v>
      </c>
      <c r="G204" s="1850" t="s">
        <v>28</v>
      </c>
      <c r="H204" s="1850" t="s">
        <v>28</v>
      </c>
      <c r="I204" s="1850" t="s">
        <v>906</v>
      </c>
    </row>
    <row customHeight="1" ht="11.25">
      <c r="A205" s="1850" t="s">
        <v>2254</v>
      </c>
      <c r="B205" s="1850" t="s">
        <v>16</v>
      </c>
      <c r="C205" s="1850" t="s">
        <v>2392</v>
      </c>
      <c r="D205" s="1850" t="s">
        <v>2393</v>
      </c>
      <c r="E205" s="1850" t="s">
        <v>2394</v>
      </c>
      <c r="F205" s="1850" t="s">
        <v>2343</v>
      </c>
      <c r="G205" s="1850" t="s">
        <v>2395</v>
      </c>
      <c r="H205" s="1850" t="s">
        <v>28</v>
      </c>
      <c r="I205" s="1850" t="s">
        <v>906</v>
      </c>
    </row>
    <row customHeight="1" ht="11.25">
      <c r="A206" s="1850" t="s">
        <v>2254</v>
      </c>
      <c r="B206" s="1850" t="s">
        <v>16</v>
      </c>
      <c r="C206" s="1850" t="s">
        <v>2570</v>
      </c>
      <c r="D206" s="1850" t="s">
        <v>2571</v>
      </c>
      <c r="E206" s="1850" t="s">
        <v>2572</v>
      </c>
      <c r="F206" s="1850" t="s">
        <v>2266</v>
      </c>
      <c r="G206" s="1850" t="s">
        <v>28</v>
      </c>
      <c r="H206" s="1850" t="s">
        <v>28</v>
      </c>
      <c r="I206" s="1850" t="s">
        <v>906</v>
      </c>
    </row>
    <row customHeight="1" ht="11.25">
      <c r="A207" s="1850" t="s">
        <v>2254</v>
      </c>
      <c r="B207" s="1850" t="s">
        <v>16</v>
      </c>
      <c r="C207" s="1850" t="s">
        <v>2396</v>
      </c>
      <c r="D207" s="1850" t="s">
        <v>2397</v>
      </c>
      <c r="E207" s="1850" t="s">
        <v>2398</v>
      </c>
      <c r="F207" s="1850" t="s">
        <v>2399</v>
      </c>
      <c r="G207" s="1850" t="s">
        <v>2400</v>
      </c>
      <c r="H207" s="1850" t="s">
        <v>28</v>
      </c>
      <c r="I207" s="1850" t="s">
        <v>906</v>
      </c>
    </row>
    <row customHeight="1" ht="11.25">
      <c r="A208" s="1850" t="s">
        <v>2254</v>
      </c>
      <c r="B208" s="1850" t="s">
        <v>16</v>
      </c>
      <c r="C208" s="1850" t="s">
        <v>2573</v>
      </c>
      <c r="D208" s="1850" t="s">
        <v>2574</v>
      </c>
      <c r="E208" s="1850" t="s">
        <v>2575</v>
      </c>
      <c r="F208" s="1850" t="s">
        <v>2355</v>
      </c>
      <c r="G208" s="1850" t="s">
        <v>2576</v>
      </c>
      <c r="H208" s="1850" t="s">
        <v>28</v>
      </c>
      <c r="I208" s="1850" t="s">
        <v>906</v>
      </c>
    </row>
    <row customHeight="1" ht="11.25">
      <c r="A209" s="1850" t="s">
        <v>2254</v>
      </c>
      <c r="B209" s="1850" t="s">
        <v>16</v>
      </c>
      <c r="C209" s="1850" t="s">
        <v>2577</v>
      </c>
      <c r="D209" s="1850" t="s">
        <v>2578</v>
      </c>
      <c r="E209" s="1850" t="s">
        <v>2579</v>
      </c>
      <c r="F209" s="1850" t="s">
        <v>2399</v>
      </c>
      <c r="G209" s="1850" t="s">
        <v>28</v>
      </c>
      <c r="H209" s="1850" t="s">
        <v>28</v>
      </c>
      <c r="I209" s="1850" t="s">
        <v>906</v>
      </c>
    </row>
    <row customHeight="1" ht="11.25">
      <c r="A210" s="1850" t="s">
        <v>2254</v>
      </c>
      <c r="B210" s="1850" t="s">
        <v>16</v>
      </c>
      <c r="C210" s="1850" t="s">
        <v>2580</v>
      </c>
      <c r="D210" s="1850" t="s">
        <v>2581</v>
      </c>
      <c r="E210" s="1850" t="s">
        <v>2582</v>
      </c>
      <c r="F210" s="1850" t="s">
        <v>2266</v>
      </c>
      <c r="G210" s="1850" t="s">
        <v>28</v>
      </c>
      <c r="H210" s="1850" t="s">
        <v>28</v>
      </c>
      <c r="I210" s="1850" t="s">
        <v>906</v>
      </c>
    </row>
    <row customHeight="1" ht="11.25">
      <c r="A211" s="1850" t="s">
        <v>2254</v>
      </c>
      <c r="B211" s="1850" t="s">
        <v>16</v>
      </c>
      <c r="C211" s="1850" t="s">
        <v>2583</v>
      </c>
      <c r="D211" s="1850" t="s">
        <v>2584</v>
      </c>
      <c r="E211" s="1850" t="s">
        <v>2585</v>
      </c>
      <c r="F211" s="1850" t="s">
        <v>2258</v>
      </c>
      <c r="G211" s="1850" t="s">
        <v>28</v>
      </c>
      <c r="H211" s="1850" t="s">
        <v>28</v>
      </c>
      <c r="I211" s="1850" t="s">
        <v>906</v>
      </c>
    </row>
    <row customHeight="1" ht="11.25">
      <c r="A212" s="1850" t="s">
        <v>2254</v>
      </c>
      <c r="B212" s="1850" t="s">
        <v>16</v>
      </c>
      <c r="C212" s="1850" t="s">
        <v>2411</v>
      </c>
      <c r="D212" s="1850" t="s">
        <v>2412</v>
      </c>
      <c r="E212" s="1850" t="s">
        <v>2413</v>
      </c>
      <c r="F212" s="1850" t="s">
        <v>2299</v>
      </c>
      <c r="G212" s="1850" t="s">
        <v>28</v>
      </c>
      <c r="H212" s="1850" t="s">
        <v>28</v>
      </c>
      <c r="I212" s="1850" t="s">
        <v>906</v>
      </c>
    </row>
    <row customHeight="1" ht="11.25">
      <c r="A213" s="1850" t="s">
        <v>2254</v>
      </c>
      <c r="B213" s="1850" t="s">
        <v>16</v>
      </c>
      <c r="C213" s="1850" t="s">
        <v>2414</v>
      </c>
      <c r="D213" s="1850" t="s">
        <v>2415</v>
      </c>
      <c r="E213" s="1850" t="s">
        <v>2416</v>
      </c>
      <c r="F213" s="1850" t="s">
        <v>2404</v>
      </c>
      <c r="G213" s="1850" t="s">
        <v>2417</v>
      </c>
      <c r="H213" s="1850" t="s">
        <v>28</v>
      </c>
      <c r="I213" s="1850" t="s">
        <v>906</v>
      </c>
    </row>
    <row customHeight="1" ht="11.25">
      <c r="A214" s="1850" t="s">
        <v>2254</v>
      </c>
      <c r="B214" s="1850" t="s">
        <v>16</v>
      </c>
      <c r="C214" s="1850" t="s">
        <v>2433</v>
      </c>
      <c r="D214" s="1850" t="s">
        <v>2434</v>
      </c>
      <c r="E214" s="1850" t="s">
        <v>2435</v>
      </c>
      <c r="F214" s="1850" t="s">
        <v>2313</v>
      </c>
      <c r="G214" s="1850" t="s">
        <v>28</v>
      </c>
      <c r="H214" s="1850" t="s">
        <v>28</v>
      </c>
      <c r="I214" s="1850" t="s">
        <v>906</v>
      </c>
    </row>
    <row customHeight="1" ht="11.25">
      <c r="A215" s="1850" t="s">
        <v>2254</v>
      </c>
      <c r="B215" s="1850" t="s">
        <v>16</v>
      </c>
      <c r="C215" s="1850" t="s">
        <v>2586</v>
      </c>
      <c r="D215" s="1850" t="s">
        <v>2587</v>
      </c>
      <c r="E215" s="1850" t="s">
        <v>2588</v>
      </c>
      <c r="F215" s="1850" t="s">
        <v>2343</v>
      </c>
      <c r="G215" s="1850" t="s">
        <v>28</v>
      </c>
      <c r="H215" s="1850" t="s">
        <v>28</v>
      </c>
      <c r="I215" s="1850" t="s">
        <v>906</v>
      </c>
    </row>
    <row customHeight="1" ht="11.25">
      <c r="A216" s="1850" t="s">
        <v>2254</v>
      </c>
      <c r="B216" s="1850" t="s">
        <v>16</v>
      </c>
      <c r="C216" s="1850" t="s">
        <v>2589</v>
      </c>
      <c r="D216" s="1850" t="s">
        <v>2590</v>
      </c>
      <c r="E216" s="1850" t="s">
        <v>2591</v>
      </c>
      <c r="F216" s="1850" t="s">
        <v>2266</v>
      </c>
      <c r="G216" s="1850" t="s">
        <v>28</v>
      </c>
      <c r="H216" s="1850" t="s">
        <v>28</v>
      </c>
      <c r="I216" s="1850" t="s">
        <v>906</v>
      </c>
    </row>
    <row customHeight="1" ht="11.25">
      <c r="A217" s="1850" t="s">
        <v>2254</v>
      </c>
      <c r="B217" s="1850" t="s">
        <v>16</v>
      </c>
      <c r="C217" s="1850" t="s">
        <v>2443</v>
      </c>
      <c r="D217" s="1850" t="s">
        <v>2444</v>
      </c>
      <c r="E217" s="1850" t="s">
        <v>2445</v>
      </c>
      <c r="F217" s="1850" t="s">
        <v>2258</v>
      </c>
      <c r="G217" s="1850" t="s">
        <v>28</v>
      </c>
      <c r="H217" s="1850" t="s">
        <v>28</v>
      </c>
      <c r="I217" s="1850" t="s">
        <v>906</v>
      </c>
    </row>
    <row customHeight="1" ht="11.25">
      <c r="A218" s="1850" t="s">
        <v>2254</v>
      </c>
      <c r="B218" s="1850" t="s">
        <v>16</v>
      </c>
      <c r="C218" s="1850" t="s">
        <v>2592</v>
      </c>
      <c r="D218" s="1850" t="s">
        <v>2593</v>
      </c>
      <c r="E218" s="1850" t="s">
        <v>2594</v>
      </c>
      <c r="F218" s="1850" t="s">
        <v>2277</v>
      </c>
      <c r="G218" s="1850" t="s">
        <v>2595</v>
      </c>
      <c r="H218" s="1850" t="s">
        <v>28</v>
      </c>
      <c r="I218" s="1850" t="s">
        <v>906</v>
      </c>
    </row>
    <row customHeight="1" ht="11.25">
      <c r="A219" s="1850" t="s">
        <v>2254</v>
      </c>
      <c r="B219" s="1850" t="s">
        <v>16</v>
      </c>
      <c r="C219" s="1850" t="s">
        <v>2446</v>
      </c>
      <c r="D219" s="1850" t="s">
        <v>2447</v>
      </c>
      <c r="E219" s="1850" t="s">
        <v>2448</v>
      </c>
      <c r="F219" s="1850" t="s">
        <v>2266</v>
      </c>
      <c r="G219" s="1850" t="s">
        <v>28</v>
      </c>
      <c r="H219" s="1850" t="s">
        <v>28</v>
      </c>
      <c r="I219" s="1850" t="s">
        <v>906</v>
      </c>
    </row>
    <row customHeight="1" ht="11.25">
      <c r="A220" s="1850" t="s">
        <v>2254</v>
      </c>
      <c r="B220" s="1850" t="s">
        <v>16</v>
      </c>
      <c r="C220" s="1850" t="s">
        <v>2449</v>
      </c>
      <c r="D220" s="1850" t="s">
        <v>2450</v>
      </c>
      <c r="E220" s="1850" t="s">
        <v>2451</v>
      </c>
      <c r="F220" s="1850" t="s">
        <v>2258</v>
      </c>
      <c r="G220" s="1850" t="s">
        <v>2452</v>
      </c>
      <c r="H220" s="1850" t="s">
        <v>28</v>
      </c>
      <c r="I220" s="1850" t="s">
        <v>906</v>
      </c>
    </row>
    <row customHeight="1" ht="11.25">
      <c r="A221" s="1850" t="s">
        <v>2254</v>
      </c>
      <c r="B221" s="1850" t="s">
        <v>16</v>
      </c>
      <c r="C221" s="1850" t="s">
        <v>2459</v>
      </c>
      <c r="D221" s="1850" t="s">
        <v>2460</v>
      </c>
      <c r="E221" s="1850" t="s">
        <v>2461</v>
      </c>
      <c r="F221" s="1850" t="s">
        <v>2258</v>
      </c>
      <c r="G221" s="1850" t="s">
        <v>2462</v>
      </c>
      <c r="H221" s="1850" t="s">
        <v>28</v>
      </c>
      <c r="I221" s="1850" t="s">
        <v>906</v>
      </c>
    </row>
    <row customHeight="1" ht="11.25">
      <c r="A222" s="1850" t="s">
        <v>2254</v>
      </c>
      <c r="B222" s="1850" t="s">
        <v>16</v>
      </c>
      <c r="C222" s="1850" t="s">
        <v>2479</v>
      </c>
      <c r="D222" s="1850" t="s">
        <v>2480</v>
      </c>
      <c r="E222" s="1850" t="s">
        <v>2481</v>
      </c>
      <c r="F222" s="1850" t="s">
        <v>2317</v>
      </c>
      <c r="G222" s="1850" t="s">
        <v>28</v>
      </c>
      <c r="H222" s="1850" t="s">
        <v>28</v>
      </c>
      <c r="I222" s="1850" t="s">
        <v>906</v>
      </c>
    </row>
    <row customHeight="1" ht="11.25">
      <c r="A223" s="1850" t="s">
        <v>2254</v>
      </c>
      <c r="B223" s="1850" t="s">
        <v>16</v>
      </c>
      <c r="C223" s="1850" t="s">
        <v>2482</v>
      </c>
      <c r="D223" s="1850" t="s">
        <v>2483</v>
      </c>
      <c r="E223" s="1850" t="s">
        <v>2484</v>
      </c>
      <c r="F223" s="1850" t="s">
        <v>2258</v>
      </c>
      <c r="G223" s="1850" t="s">
        <v>2485</v>
      </c>
      <c r="H223" s="1850" t="s">
        <v>28</v>
      </c>
      <c r="I223" s="1850" t="s">
        <v>906</v>
      </c>
    </row>
    <row customHeight="1" ht="11.25">
      <c r="A224" s="1850" t="s">
        <v>2254</v>
      </c>
      <c r="B224" s="1850" t="s">
        <v>16</v>
      </c>
      <c r="C224" s="1850" t="s">
        <v>2599</v>
      </c>
      <c r="D224" s="1850" t="s">
        <v>2600</v>
      </c>
      <c r="E224" s="1850" t="s">
        <v>2601</v>
      </c>
      <c r="F224" s="1850" t="s">
        <v>2343</v>
      </c>
      <c r="G224" s="1850" t="s">
        <v>28</v>
      </c>
      <c r="H224" s="1850" t="s">
        <v>28</v>
      </c>
      <c r="I224" s="1850" t="s">
        <v>906</v>
      </c>
    </row>
    <row customHeight="1" ht="11.25">
      <c r="A225" s="1850" t="s">
        <v>2254</v>
      </c>
      <c r="B225" s="1850" t="s">
        <v>16</v>
      </c>
      <c r="C225" s="1850" t="s">
        <v>2489</v>
      </c>
      <c r="D225" s="1850" t="s">
        <v>2490</v>
      </c>
      <c r="E225" s="1850" t="s">
        <v>2491</v>
      </c>
      <c r="F225" s="1850" t="s">
        <v>2258</v>
      </c>
      <c r="G225" s="1850" t="s">
        <v>2492</v>
      </c>
      <c r="H225" s="1850" t="s">
        <v>28</v>
      </c>
      <c r="I225" s="1850" t="s">
        <v>906</v>
      </c>
    </row>
    <row customHeight="1" ht="11.25">
      <c r="A226" s="1850" t="s">
        <v>2254</v>
      </c>
      <c r="B226" s="1850" t="s">
        <v>16</v>
      </c>
      <c r="C226" s="1850" t="s">
        <v>2493</v>
      </c>
      <c r="D226" s="1850" t="s">
        <v>2494</v>
      </c>
      <c r="E226" s="1850" t="s">
        <v>2495</v>
      </c>
      <c r="F226" s="1850" t="s">
        <v>2404</v>
      </c>
      <c r="G226" s="1850" t="s">
        <v>28</v>
      </c>
      <c r="H226" s="1850" t="s">
        <v>28</v>
      </c>
      <c r="I226" s="1850" t="s">
        <v>906</v>
      </c>
    </row>
    <row customHeight="1" ht="11.25">
      <c r="A227" s="1850" t="s">
        <v>2254</v>
      </c>
      <c r="B227" s="1850" t="s">
        <v>16</v>
      </c>
      <c r="C227" s="1850" t="s">
        <v>2504</v>
      </c>
      <c r="D227" s="1850" t="s">
        <v>2505</v>
      </c>
      <c r="E227" s="1850" t="s">
        <v>2506</v>
      </c>
      <c r="F227" s="1850" t="s">
        <v>2317</v>
      </c>
      <c r="G227" s="1850" t="s">
        <v>2507</v>
      </c>
      <c r="H227" s="1850" t="s">
        <v>28</v>
      </c>
      <c r="I227" s="1850" t="s">
        <v>906</v>
      </c>
    </row>
    <row customHeight="1" ht="11.25">
      <c r="A228" s="1850" t="s">
        <v>2254</v>
      </c>
      <c r="B228" s="1850" t="s">
        <v>16</v>
      </c>
      <c r="C228" s="1850" t="s">
        <v>28</v>
      </c>
      <c r="D228" s="1850" t="s">
        <v>2517</v>
      </c>
      <c r="E228" s="1850" t="s">
        <v>2518</v>
      </c>
      <c r="F228" s="1850" t="s">
        <v>2258</v>
      </c>
      <c r="G228" s="1850" t="s">
        <v>28</v>
      </c>
      <c r="H228" s="1850" t="s">
        <v>28</v>
      </c>
      <c r="I228" s="1850" t="s">
        <v>906</v>
      </c>
    </row>
    <row customHeight="1" ht="11.25">
      <c r="A229" s="1850" t="s">
        <v>2254</v>
      </c>
      <c r="B229" s="1850" t="s">
        <v>16</v>
      </c>
      <c r="C229" s="1850" t="s">
        <v>2522</v>
      </c>
      <c r="D229" s="1850" t="s">
        <v>2523</v>
      </c>
      <c r="E229" s="1850" t="s">
        <v>2524</v>
      </c>
      <c r="F229" s="1850" t="s">
        <v>2525</v>
      </c>
      <c r="G229" s="1850" t="s">
        <v>28</v>
      </c>
      <c r="H229" s="1850" t="s">
        <v>28</v>
      </c>
      <c r="I229" s="1850" t="s">
        <v>906</v>
      </c>
    </row>
    <row customHeight="1" ht="11.25">
      <c r="A230" s="1850" t="s">
        <v>2254</v>
      </c>
      <c r="B230" s="1850" t="s">
        <v>16</v>
      </c>
      <c r="C230" s="1850" t="s">
        <v>2526</v>
      </c>
      <c r="D230" s="1850" t="s">
        <v>2527</v>
      </c>
      <c r="E230" s="1850" t="s">
        <v>2524</v>
      </c>
      <c r="F230" s="1850" t="s">
        <v>2528</v>
      </c>
      <c r="G230" s="1850" t="s">
        <v>2529</v>
      </c>
      <c r="H230" s="1850" t="s">
        <v>28</v>
      </c>
      <c r="I230" s="1850" t="s">
        <v>906</v>
      </c>
    </row>
    <row customHeight="1" ht="11.25">
      <c r="A231" s="1850" t="s">
        <v>2254</v>
      </c>
      <c r="B231" s="1850" t="s">
        <v>16</v>
      </c>
      <c r="C231" s="1850" t="s">
        <v>2611</v>
      </c>
      <c r="D231" s="1850" t="s">
        <v>2612</v>
      </c>
      <c r="E231" s="1850" t="s">
        <v>2613</v>
      </c>
      <c r="F231" s="1850" t="s">
        <v>2258</v>
      </c>
      <c r="G231" s="1850" t="s">
        <v>28</v>
      </c>
      <c r="H231" s="1850" t="s">
        <v>28</v>
      </c>
      <c r="I231" s="1850" t="s">
        <v>1627</v>
      </c>
    </row>
    <row customHeight="1" ht="11.25">
      <c r="A232" s="1850" t="s">
        <v>2254</v>
      </c>
      <c r="B232" s="1850" t="s">
        <v>16</v>
      </c>
      <c r="C232" s="1850" t="s">
        <v>2614</v>
      </c>
      <c r="D232" s="1850" t="s">
        <v>2615</v>
      </c>
      <c r="E232" s="1850" t="s">
        <v>2616</v>
      </c>
      <c r="F232" s="1850" t="s">
        <v>2258</v>
      </c>
      <c r="G232" s="1850" t="s">
        <v>2617</v>
      </c>
      <c r="H232" s="1850" t="s">
        <v>28</v>
      </c>
      <c r="I232" s="1850" t="s">
        <v>1627</v>
      </c>
    </row>
    <row customHeight="1" ht="11.25">
      <c r="A233" s="1850" t="s">
        <v>2254</v>
      </c>
      <c r="B233" s="1850" t="s">
        <v>16</v>
      </c>
      <c r="C233" s="1850" t="s">
        <v>2618</v>
      </c>
      <c r="D233" s="1850" t="s">
        <v>2619</v>
      </c>
      <c r="E233" s="1850" t="s">
        <v>2620</v>
      </c>
      <c r="F233" s="1850" t="s">
        <v>574</v>
      </c>
      <c r="G233" s="1850" t="s">
        <v>28</v>
      </c>
      <c r="H233" s="1850" t="s">
        <v>28</v>
      </c>
      <c r="I233" s="1850" t="s">
        <v>1627</v>
      </c>
    </row>
    <row customHeight="1" ht="11.25">
      <c r="A234" s="1850" t="s">
        <v>2254</v>
      </c>
      <c r="B234" s="1850" t="s">
        <v>16</v>
      </c>
      <c r="C234" s="1850" t="s">
        <v>2621</v>
      </c>
      <c r="D234" s="1850" t="s">
        <v>2622</v>
      </c>
      <c r="E234" s="1850" t="s">
        <v>2623</v>
      </c>
      <c r="F234" s="1850" t="s">
        <v>574</v>
      </c>
      <c r="G234" s="1850" t="s">
        <v>28</v>
      </c>
      <c r="H234" s="1850" t="s">
        <v>28</v>
      </c>
      <c r="I234" s="1850" t="s">
        <v>1627</v>
      </c>
    </row>
    <row customHeight="1" ht="11.25">
      <c r="A235" s="1850" t="s">
        <v>2254</v>
      </c>
      <c r="B235" s="1850" t="s">
        <v>16</v>
      </c>
      <c r="C235" s="1850" t="s">
        <v>2624</v>
      </c>
      <c r="D235" s="1850" t="s">
        <v>2625</v>
      </c>
      <c r="E235" s="1850" t="s">
        <v>2626</v>
      </c>
      <c r="F235" s="1850" t="s">
        <v>2404</v>
      </c>
      <c r="G235" s="1850" t="s">
        <v>28</v>
      </c>
      <c r="H235" s="1850" t="s">
        <v>28</v>
      </c>
      <c r="I235" s="1850" t="s">
        <v>1627</v>
      </c>
    </row>
    <row customHeight="1" ht="11.25">
      <c r="A236" s="1850" t="s">
        <v>2254</v>
      </c>
      <c r="B236" s="1850" t="s">
        <v>16</v>
      </c>
      <c r="C236" s="1850" t="s">
        <v>2627</v>
      </c>
      <c r="D236" s="1850" t="s">
        <v>2628</v>
      </c>
      <c r="E236" s="1850" t="s">
        <v>2629</v>
      </c>
      <c r="F236" s="1850" t="s">
        <v>2258</v>
      </c>
      <c r="G236" s="1850" t="s">
        <v>28</v>
      </c>
      <c r="H236" s="1850" t="s">
        <v>28</v>
      </c>
      <c r="I236" s="1850" t="s">
        <v>1627</v>
      </c>
    </row>
    <row customHeight="1" ht="11.25">
      <c r="A237" s="1850" t="s">
        <v>2254</v>
      </c>
      <c r="B237" s="1850" t="s">
        <v>16</v>
      </c>
      <c r="C237" s="1850" t="s">
        <v>2630</v>
      </c>
      <c r="D237" s="1850" t="s">
        <v>2631</v>
      </c>
      <c r="E237" s="1850" t="s">
        <v>2632</v>
      </c>
      <c r="F237" s="1850" t="s">
        <v>2633</v>
      </c>
      <c r="G237" s="1850" t="s">
        <v>28</v>
      </c>
      <c r="H237" s="1850" t="s">
        <v>28</v>
      </c>
      <c r="I237" s="1850" t="s">
        <v>1627</v>
      </c>
    </row>
    <row customHeight="1" ht="11.25">
      <c r="A238" s="1850" t="s">
        <v>2254</v>
      </c>
      <c r="B238" s="1850" t="s">
        <v>16</v>
      </c>
      <c r="C238" s="1850" t="s">
        <v>2296</v>
      </c>
      <c r="D238" s="1850" t="s">
        <v>2297</v>
      </c>
      <c r="E238" s="1850" t="s">
        <v>2298</v>
      </c>
      <c r="F238" s="1850" t="s">
        <v>2299</v>
      </c>
      <c r="G238" s="1850" t="s">
        <v>28</v>
      </c>
      <c r="H238" s="1850" t="s">
        <v>28</v>
      </c>
      <c r="I238" s="1850" t="s">
        <v>1627</v>
      </c>
    </row>
    <row customHeight="1" ht="11.25">
      <c r="A239" s="1850" t="s">
        <v>2254</v>
      </c>
      <c r="B239" s="1850" t="s">
        <v>16</v>
      </c>
      <c r="C239" s="1850" t="s">
        <v>2300</v>
      </c>
      <c r="D239" s="1850" t="s">
        <v>2301</v>
      </c>
      <c r="E239" s="1850" t="s">
        <v>2302</v>
      </c>
      <c r="F239" s="1850" t="s">
        <v>2266</v>
      </c>
      <c r="G239" s="1850" t="s">
        <v>28</v>
      </c>
      <c r="H239" s="1850" t="s">
        <v>28</v>
      </c>
      <c r="I239" s="1850" t="s">
        <v>1627</v>
      </c>
    </row>
    <row customHeight="1" ht="11.25">
      <c r="A240" s="1850" t="s">
        <v>2254</v>
      </c>
      <c r="B240" s="1850" t="s">
        <v>16</v>
      </c>
      <c r="C240" s="1850" t="s">
        <v>2550</v>
      </c>
      <c r="D240" s="1850" t="s">
        <v>2551</v>
      </c>
      <c r="E240" s="1850" t="s">
        <v>2552</v>
      </c>
      <c r="F240" s="1850" t="s">
        <v>2309</v>
      </c>
      <c r="G240" s="1850" t="s">
        <v>2553</v>
      </c>
      <c r="H240" s="1850" t="s">
        <v>28</v>
      </c>
      <c r="I240" s="1850" t="s">
        <v>1627</v>
      </c>
    </row>
    <row customHeight="1" ht="11.25">
      <c r="A241" s="1850" t="s">
        <v>2254</v>
      </c>
      <c r="B241" s="1850" t="s">
        <v>16</v>
      </c>
      <c r="C241" s="1850" t="s">
        <v>2306</v>
      </c>
      <c r="D241" s="1850" t="s">
        <v>2307</v>
      </c>
      <c r="E241" s="1850" t="s">
        <v>2308</v>
      </c>
      <c r="F241" s="1850" t="s">
        <v>2309</v>
      </c>
      <c r="G241" s="1850" t="s">
        <v>28</v>
      </c>
      <c r="H241" s="1850" t="s">
        <v>28</v>
      </c>
      <c r="I241" s="1850" t="s">
        <v>1627</v>
      </c>
    </row>
    <row customHeight="1" ht="11.25">
      <c r="A242" s="1850" t="s">
        <v>2254</v>
      </c>
      <c r="B242" s="1850" t="s">
        <v>16</v>
      </c>
      <c r="C242" s="1850" t="s">
        <v>2560</v>
      </c>
      <c r="D242" s="1850" t="s">
        <v>2561</v>
      </c>
      <c r="E242" s="1850" t="s">
        <v>2562</v>
      </c>
      <c r="F242" s="1850" t="s">
        <v>2313</v>
      </c>
      <c r="G242" s="1850" t="s">
        <v>28</v>
      </c>
      <c r="H242" s="1850" t="s">
        <v>28</v>
      </c>
      <c r="I242" s="1850" t="s">
        <v>1627</v>
      </c>
    </row>
    <row customHeight="1" ht="11.25">
      <c r="A243" s="1850" t="s">
        <v>2254</v>
      </c>
      <c r="B243" s="1850" t="s">
        <v>16</v>
      </c>
      <c r="C243" s="1850" t="s">
        <v>2318</v>
      </c>
      <c r="D243" s="1850" t="s">
        <v>2319</v>
      </c>
      <c r="E243" s="1850" t="s">
        <v>2320</v>
      </c>
      <c r="F243" s="1850" t="s">
        <v>2258</v>
      </c>
      <c r="G243" s="1850" t="s">
        <v>28</v>
      </c>
      <c r="H243" s="1850" t="s">
        <v>28</v>
      </c>
      <c r="I243" s="1850" t="s">
        <v>1627</v>
      </c>
    </row>
    <row customHeight="1" ht="11.25">
      <c r="A244" s="1850" t="s">
        <v>2254</v>
      </c>
      <c r="B244" s="1850" t="s">
        <v>16</v>
      </c>
      <c r="C244" s="1850" t="s">
        <v>2634</v>
      </c>
      <c r="D244" s="1850" t="s">
        <v>2635</v>
      </c>
      <c r="E244" s="1850" t="s">
        <v>2636</v>
      </c>
      <c r="F244" s="1850" t="s">
        <v>2382</v>
      </c>
      <c r="G244" s="1850" t="s">
        <v>28</v>
      </c>
      <c r="H244" s="1850" t="s">
        <v>28</v>
      </c>
      <c r="I244" s="1850" t="s">
        <v>1627</v>
      </c>
    </row>
    <row customHeight="1" ht="11.25">
      <c r="A245" s="1850" t="s">
        <v>2254</v>
      </c>
      <c r="B245" s="1850" t="s">
        <v>16</v>
      </c>
      <c r="C245" s="1850" t="s">
        <v>2321</v>
      </c>
      <c r="D245" s="1850" t="s">
        <v>2322</v>
      </c>
      <c r="E245" s="1850" t="s">
        <v>2323</v>
      </c>
      <c r="F245" s="1850" t="s">
        <v>2324</v>
      </c>
      <c r="G245" s="1850" t="s">
        <v>2325</v>
      </c>
      <c r="H245" s="1850" t="s">
        <v>28</v>
      </c>
      <c r="I245" s="1850" t="s">
        <v>1627</v>
      </c>
    </row>
    <row customHeight="1" ht="11.25">
      <c r="A246" s="1850" t="s">
        <v>2254</v>
      </c>
      <c r="B246" s="1850" t="s">
        <v>16</v>
      </c>
      <c r="C246" s="1850" t="s">
        <v>2329</v>
      </c>
      <c r="D246" s="1850" t="s">
        <v>2330</v>
      </c>
      <c r="E246" s="1850" t="s">
        <v>2331</v>
      </c>
      <c r="F246" s="1850" t="s">
        <v>2332</v>
      </c>
      <c r="G246" s="1850" t="s">
        <v>2333</v>
      </c>
      <c r="H246" s="1850" t="s">
        <v>28</v>
      </c>
      <c r="I246" s="1850" t="s">
        <v>1627</v>
      </c>
    </row>
    <row customHeight="1" ht="11.25">
      <c r="A247" s="1850" t="s">
        <v>2254</v>
      </c>
      <c r="B247" s="1850" t="s">
        <v>16</v>
      </c>
      <c r="C247" s="1850" t="s">
        <v>2637</v>
      </c>
      <c r="D247" s="1850" t="s">
        <v>2638</v>
      </c>
      <c r="E247" s="1850" t="s">
        <v>2639</v>
      </c>
      <c r="F247" s="1850" t="s">
        <v>2281</v>
      </c>
      <c r="G247" s="1850" t="s">
        <v>28</v>
      </c>
      <c r="H247" s="1850" t="s">
        <v>28</v>
      </c>
      <c r="I247" s="1850" t="s">
        <v>1627</v>
      </c>
    </row>
    <row customHeight="1" ht="11.25">
      <c r="A248" s="1850" t="s">
        <v>2254</v>
      </c>
      <c r="B248" s="1850" t="s">
        <v>16</v>
      </c>
      <c r="C248" s="1850" t="s">
        <v>2360</v>
      </c>
      <c r="D248" s="1850" t="s">
        <v>2361</v>
      </c>
      <c r="E248" s="1850" t="s">
        <v>2362</v>
      </c>
      <c r="F248" s="1850" t="s">
        <v>2299</v>
      </c>
      <c r="G248" s="1850" t="s">
        <v>2363</v>
      </c>
      <c r="H248" s="1850" t="s">
        <v>28</v>
      </c>
      <c r="I248" s="1850" t="s">
        <v>1627</v>
      </c>
    </row>
    <row customHeight="1" ht="11.25">
      <c r="A249" s="1850" t="s">
        <v>2254</v>
      </c>
      <c r="B249" s="1850" t="s">
        <v>16</v>
      </c>
      <c r="C249" s="1850" t="s">
        <v>2640</v>
      </c>
      <c r="D249" s="1850" t="s">
        <v>2641</v>
      </c>
      <c r="E249" s="1850" t="s">
        <v>2642</v>
      </c>
      <c r="F249" s="1850" t="s">
        <v>2399</v>
      </c>
      <c r="G249" s="1850" t="s">
        <v>2643</v>
      </c>
      <c r="H249" s="1850" t="s">
        <v>28</v>
      </c>
      <c r="I249" s="1850" t="s">
        <v>1627</v>
      </c>
    </row>
    <row customHeight="1" ht="11.25">
      <c r="A250" s="1850" t="s">
        <v>2254</v>
      </c>
      <c r="B250" s="1850" t="s">
        <v>16</v>
      </c>
      <c r="C250" s="1850" t="s">
        <v>2386</v>
      </c>
      <c r="D250" s="1850" t="s">
        <v>2387</v>
      </c>
      <c r="E250" s="1850" t="s">
        <v>2388</v>
      </c>
      <c r="F250" s="1850" t="s">
        <v>2317</v>
      </c>
      <c r="G250" s="1850" t="s">
        <v>28</v>
      </c>
      <c r="H250" s="1850" t="s">
        <v>28</v>
      </c>
      <c r="I250" s="1850" t="s">
        <v>1627</v>
      </c>
    </row>
    <row customHeight="1" ht="11.25">
      <c r="A251" s="1850" t="s">
        <v>2254</v>
      </c>
      <c r="B251" s="1850" t="s">
        <v>16</v>
      </c>
      <c r="C251" s="1850" t="s">
        <v>2644</v>
      </c>
      <c r="D251" s="1850" t="s">
        <v>2645</v>
      </c>
      <c r="E251" s="1850" t="s">
        <v>2646</v>
      </c>
      <c r="F251" s="1850" t="s">
        <v>2258</v>
      </c>
      <c r="G251" s="1850" t="s">
        <v>28</v>
      </c>
      <c r="H251" s="1850" t="s">
        <v>28</v>
      </c>
      <c r="I251" s="1850" t="s">
        <v>1627</v>
      </c>
    </row>
    <row customHeight="1" ht="11.25">
      <c r="A252" s="1850" t="s">
        <v>2254</v>
      </c>
      <c r="B252" s="1850" t="s">
        <v>16</v>
      </c>
      <c r="C252" s="1850" t="s">
        <v>2647</v>
      </c>
      <c r="D252" s="1850" t="s">
        <v>2648</v>
      </c>
      <c r="E252" s="1850" t="s">
        <v>2649</v>
      </c>
      <c r="F252" s="1850" t="s">
        <v>2324</v>
      </c>
      <c r="G252" s="1850" t="s">
        <v>28</v>
      </c>
      <c r="H252" s="1850" t="s">
        <v>28</v>
      </c>
      <c r="I252" s="1850" t="s">
        <v>1627</v>
      </c>
    </row>
    <row customHeight="1" ht="11.25">
      <c r="A253" s="1850" t="s">
        <v>2254</v>
      </c>
      <c r="B253" s="1850" t="s">
        <v>16</v>
      </c>
      <c r="C253" s="1850" t="s">
        <v>2650</v>
      </c>
      <c r="D253" s="1850" t="s">
        <v>2651</v>
      </c>
      <c r="E253" s="1850" t="s">
        <v>2652</v>
      </c>
      <c r="F253" s="1850" t="s">
        <v>2273</v>
      </c>
      <c r="G253" s="1850" t="s">
        <v>28</v>
      </c>
      <c r="H253" s="1850" t="s">
        <v>28</v>
      </c>
      <c r="I253" s="1850" t="s">
        <v>1627</v>
      </c>
    </row>
    <row customHeight="1" ht="11.25">
      <c r="A254" s="1850" t="s">
        <v>2254</v>
      </c>
      <c r="B254" s="1850" t="s">
        <v>16</v>
      </c>
      <c r="C254" s="1850" t="s">
        <v>2653</v>
      </c>
      <c r="D254" s="1850" t="s">
        <v>2654</v>
      </c>
      <c r="E254" s="1850" t="s">
        <v>2655</v>
      </c>
      <c r="F254" s="1850" t="s">
        <v>2404</v>
      </c>
      <c r="G254" s="1850" t="s">
        <v>28</v>
      </c>
      <c r="H254" s="1850" t="s">
        <v>28</v>
      </c>
      <c r="I254" s="1850" t="s">
        <v>1627</v>
      </c>
    </row>
    <row customHeight="1" ht="11.25">
      <c r="A255" s="1850" t="s">
        <v>2254</v>
      </c>
      <c r="B255" s="1850" t="s">
        <v>16</v>
      </c>
      <c r="C255" s="1850" t="s">
        <v>2656</v>
      </c>
      <c r="D255" s="1850" t="s">
        <v>2657</v>
      </c>
      <c r="E255" s="1850" t="s">
        <v>2658</v>
      </c>
      <c r="F255" s="1850" t="s">
        <v>2258</v>
      </c>
      <c r="G255" s="1850" t="s">
        <v>28</v>
      </c>
      <c r="H255" s="1850" t="s">
        <v>28</v>
      </c>
      <c r="I255" s="1850" t="s">
        <v>1627</v>
      </c>
    </row>
    <row customHeight="1" ht="11.25">
      <c r="A256" s="1850" t="s">
        <v>2254</v>
      </c>
      <c r="B256" s="1850" t="s">
        <v>16</v>
      </c>
      <c r="C256" s="1850" t="s">
        <v>2659</v>
      </c>
      <c r="D256" s="1850" t="s">
        <v>2660</v>
      </c>
      <c r="E256" s="1850" t="s">
        <v>2661</v>
      </c>
      <c r="F256" s="1850" t="s">
        <v>2662</v>
      </c>
      <c r="G256" s="1850" t="s">
        <v>28</v>
      </c>
      <c r="H256" s="1850" t="s">
        <v>28</v>
      </c>
      <c r="I256" s="1850" t="s">
        <v>1627</v>
      </c>
    </row>
    <row customHeight="1" ht="11.25">
      <c r="A257" s="1850" t="s">
        <v>2254</v>
      </c>
      <c r="B257" s="1850" t="s">
        <v>16</v>
      </c>
      <c r="C257" s="1850" t="s">
        <v>2663</v>
      </c>
      <c r="D257" s="1850" t="s">
        <v>2664</v>
      </c>
      <c r="E257" s="1850" t="s">
        <v>2665</v>
      </c>
      <c r="F257" s="1850" t="s">
        <v>2266</v>
      </c>
      <c r="G257" s="1850" t="s">
        <v>28</v>
      </c>
      <c r="H257" s="1850" t="s">
        <v>28</v>
      </c>
      <c r="I257" s="1850" t="s">
        <v>1627</v>
      </c>
    </row>
    <row customHeight="1" ht="11.25">
      <c r="A258" s="1850" t="s">
        <v>2254</v>
      </c>
      <c r="B258" s="1850" t="s">
        <v>16</v>
      </c>
      <c r="C258" s="1850" t="s">
        <v>2666</v>
      </c>
      <c r="D258" s="1850" t="s">
        <v>2667</v>
      </c>
      <c r="E258" s="1850" t="s">
        <v>2668</v>
      </c>
      <c r="F258" s="1850" t="s">
        <v>2277</v>
      </c>
      <c r="G258" s="1850" t="s">
        <v>28</v>
      </c>
      <c r="H258" s="1850" t="s">
        <v>28</v>
      </c>
      <c r="I258" s="1850" t="s">
        <v>1627</v>
      </c>
    </row>
    <row customHeight="1" ht="11.25">
      <c r="A259" s="1850" t="s">
        <v>2254</v>
      </c>
      <c r="B259" s="1850" t="s">
        <v>16</v>
      </c>
      <c r="C259" s="1850" t="s">
        <v>2669</v>
      </c>
      <c r="D259" s="1850" t="s">
        <v>2670</v>
      </c>
      <c r="E259" s="1850" t="s">
        <v>2671</v>
      </c>
      <c r="F259" s="1850" t="s">
        <v>2332</v>
      </c>
      <c r="G259" s="1850" t="s">
        <v>28</v>
      </c>
      <c r="H259" s="1850" t="s">
        <v>28</v>
      </c>
      <c r="I259" s="1850" t="s">
        <v>1627</v>
      </c>
    </row>
    <row customHeight="1" ht="11.25">
      <c r="A260" s="1850" t="s">
        <v>2254</v>
      </c>
      <c r="B260" s="1850" t="s">
        <v>16</v>
      </c>
      <c r="C260" s="1850" t="s">
        <v>2672</v>
      </c>
      <c r="D260" s="1850" t="s">
        <v>2673</v>
      </c>
      <c r="E260" s="1850" t="s">
        <v>2674</v>
      </c>
      <c r="F260" s="1850" t="s">
        <v>2273</v>
      </c>
      <c r="G260" s="1850" t="s">
        <v>28</v>
      </c>
      <c r="H260" s="1850" t="s">
        <v>28</v>
      </c>
      <c r="I260" s="1850" t="s">
        <v>1627</v>
      </c>
    </row>
    <row customHeight="1" ht="11.25">
      <c r="A261" s="1850" t="s">
        <v>2254</v>
      </c>
      <c r="B261" s="1850" t="s">
        <v>16</v>
      </c>
      <c r="C261" s="1850" t="s">
        <v>2675</v>
      </c>
      <c r="D261" s="1850" t="s">
        <v>2676</v>
      </c>
      <c r="E261" s="1850" t="s">
        <v>2677</v>
      </c>
      <c r="F261" s="1850" t="s">
        <v>2355</v>
      </c>
      <c r="G261" s="1850" t="s">
        <v>2678</v>
      </c>
      <c r="H261" s="1850" t="s">
        <v>28</v>
      </c>
      <c r="I261" s="1850" t="s">
        <v>1627</v>
      </c>
    </row>
    <row customHeight="1" ht="11.25">
      <c r="A262" s="1850" t="s">
        <v>2254</v>
      </c>
      <c r="B262" s="1850" t="s">
        <v>16</v>
      </c>
      <c r="C262" s="1850" t="s">
        <v>2679</v>
      </c>
      <c r="D262" s="1850" t="s">
        <v>2680</v>
      </c>
      <c r="E262" s="1850" t="s">
        <v>2681</v>
      </c>
      <c r="F262" s="1850" t="s">
        <v>2258</v>
      </c>
      <c r="G262" s="1850" t="s">
        <v>28</v>
      </c>
      <c r="H262" s="1850" t="s">
        <v>28</v>
      </c>
      <c r="I262" s="1850" t="s">
        <v>1627</v>
      </c>
    </row>
    <row customHeight="1" ht="11.25">
      <c r="A263" s="1850" t="s">
        <v>2254</v>
      </c>
      <c r="B263" s="1850" t="s">
        <v>16</v>
      </c>
      <c r="C263" s="1850" t="s">
        <v>2682</v>
      </c>
      <c r="D263" s="1850" t="s">
        <v>2683</v>
      </c>
      <c r="E263" s="1850" t="s">
        <v>2684</v>
      </c>
      <c r="F263" s="1850" t="s">
        <v>2258</v>
      </c>
      <c r="G263" s="1850" t="s">
        <v>28</v>
      </c>
      <c r="H263" s="1850" t="s">
        <v>28</v>
      </c>
      <c r="I263" s="1850" t="s">
        <v>1627</v>
      </c>
    </row>
    <row customHeight="1" ht="11.25">
      <c r="A264" s="1850" t="s">
        <v>2254</v>
      </c>
      <c r="B264" s="1850" t="s">
        <v>16</v>
      </c>
      <c r="C264" s="1850" t="s">
        <v>2685</v>
      </c>
      <c r="D264" s="1850" t="s">
        <v>2686</v>
      </c>
      <c r="E264" s="1850" t="s">
        <v>2687</v>
      </c>
      <c r="F264" s="1850" t="s">
        <v>2266</v>
      </c>
      <c r="G264" s="1850" t="s">
        <v>28</v>
      </c>
      <c r="H264" s="1850" t="s">
        <v>28</v>
      </c>
      <c r="I264" s="1850" t="s">
        <v>1627</v>
      </c>
    </row>
    <row customHeight="1" ht="11.25">
      <c r="A265" s="1850" t="s">
        <v>2254</v>
      </c>
      <c r="B265" s="1850" t="s">
        <v>16</v>
      </c>
      <c r="C265" s="1850" t="s">
        <v>2688</v>
      </c>
      <c r="D265" s="1850" t="s">
        <v>2689</v>
      </c>
      <c r="E265" s="1850" t="s">
        <v>2690</v>
      </c>
      <c r="F265" s="1850" t="s">
        <v>2266</v>
      </c>
      <c r="G265" s="1850" t="s">
        <v>28</v>
      </c>
      <c r="H265" s="1850" t="s">
        <v>28</v>
      </c>
      <c r="I265" s="1850" t="s">
        <v>1627</v>
      </c>
    </row>
    <row customHeight="1" ht="11.25">
      <c r="A266" s="1850" t="s">
        <v>2254</v>
      </c>
      <c r="B266" s="1850" t="s">
        <v>16</v>
      </c>
      <c r="C266" s="1850" t="s">
        <v>2691</v>
      </c>
      <c r="D266" s="1850" t="s">
        <v>2692</v>
      </c>
      <c r="E266" s="1850" t="s">
        <v>2693</v>
      </c>
      <c r="F266" s="1850" t="s">
        <v>2258</v>
      </c>
      <c r="G266" s="1850" t="s">
        <v>28</v>
      </c>
      <c r="H266" s="1850" t="s">
        <v>28</v>
      </c>
      <c r="I266" s="1850" t="s">
        <v>1627</v>
      </c>
    </row>
    <row customHeight="1" ht="11.25">
      <c r="A267" s="1850" t="s">
        <v>2254</v>
      </c>
      <c r="B267" s="1850" t="s">
        <v>16</v>
      </c>
      <c r="C267" s="1850" t="s">
        <v>2694</v>
      </c>
      <c r="D267" s="1850" t="s">
        <v>2695</v>
      </c>
      <c r="E267" s="1850" t="s">
        <v>2696</v>
      </c>
      <c r="F267" s="1850" t="s">
        <v>2258</v>
      </c>
      <c r="G267" s="1850" t="s">
        <v>28</v>
      </c>
      <c r="H267" s="1850" t="s">
        <v>28</v>
      </c>
      <c r="I267" s="1850" t="s">
        <v>1627</v>
      </c>
    </row>
    <row customHeight="1" ht="11.25">
      <c r="A268" s="1850" t="s">
        <v>2254</v>
      </c>
      <c r="B268" s="1850" t="s">
        <v>16</v>
      </c>
      <c r="C268" s="1850" t="s">
        <v>2697</v>
      </c>
      <c r="D268" s="1850" t="s">
        <v>2698</v>
      </c>
      <c r="E268" s="1850" t="s">
        <v>2699</v>
      </c>
      <c r="F268" s="1850" t="s">
        <v>2258</v>
      </c>
      <c r="G268" s="1850" t="s">
        <v>28</v>
      </c>
      <c r="H268" s="1850" t="s">
        <v>28</v>
      </c>
      <c r="I268" s="1850" t="s">
        <v>1627</v>
      </c>
    </row>
    <row customHeight="1" ht="11.25">
      <c r="A269" s="1850" t="s">
        <v>2254</v>
      </c>
      <c r="B269" s="1850" t="s">
        <v>16</v>
      </c>
      <c r="C269" s="1850" t="s">
        <v>2700</v>
      </c>
      <c r="D269" s="1850" t="s">
        <v>2701</v>
      </c>
      <c r="E269" s="1850" t="s">
        <v>2702</v>
      </c>
      <c r="F269" s="1850" t="s">
        <v>2355</v>
      </c>
      <c r="G269" s="1850" t="s">
        <v>28</v>
      </c>
      <c r="H269" s="1850" t="s">
        <v>28</v>
      </c>
      <c r="I269" s="1850" t="s">
        <v>1627</v>
      </c>
    </row>
    <row customHeight="1" ht="11.25">
      <c r="A270" s="1850" t="s">
        <v>2254</v>
      </c>
      <c r="B270" s="1850" t="s">
        <v>16</v>
      </c>
      <c r="C270" s="1850" t="s">
        <v>2504</v>
      </c>
      <c r="D270" s="1850" t="s">
        <v>2505</v>
      </c>
      <c r="E270" s="1850" t="s">
        <v>2506</v>
      </c>
      <c r="F270" s="1850" t="s">
        <v>2317</v>
      </c>
      <c r="G270" s="1850" t="s">
        <v>2507</v>
      </c>
      <c r="H270" s="1850" t="s">
        <v>28</v>
      </c>
      <c r="I270" s="1850" t="s">
        <v>1627</v>
      </c>
    </row>
    <row customHeight="1" ht="11.25">
      <c r="A271" s="1850" t="s">
        <v>2254</v>
      </c>
      <c r="B271" s="1850" t="s">
        <v>16</v>
      </c>
      <c r="C271" s="1850" t="s">
        <v>28</v>
      </c>
      <c r="D271" s="1850" t="s">
        <v>2517</v>
      </c>
      <c r="E271" s="1850" t="s">
        <v>2518</v>
      </c>
      <c r="F271" s="1850" t="s">
        <v>2258</v>
      </c>
      <c r="G271" s="1850" t="s">
        <v>28</v>
      </c>
      <c r="H271" s="1850" t="s">
        <v>28</v>
      </c>
      <c r="I271" s="1850"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AA3F4-5CC8-1302-9E28-593406F5AD15}"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2703</v>
      </c>
      <c r="B1" s="64" t="s">
        <v>2704</v>
      </c>
      <c r="C1" s="64" t="s">
        <v>2705</v>
      </c>
      <c r="D1" s="64" t="s">
        <v>2706</v>
      </c>
      <c r="E1" s="0" t="s">
        <v>2707</v>
      </c>
      <c r="F1" s="0" t="s">
        <v>2708</v>
      </c>
      <c r="G1" s="0" t="s">
        <v>2709</v>
      </c>
    </row>
    <row customHeight="1" ht="11.25">
      <c r="A2" s="373" t="s">
        <v>16</v>
      </c>
      <c r="B2" s="0" t="s">
        <v>2710</v>
      </c>
      <c r="C2" s="0" t="s">
        <v>2711</v>
      </c>
      <c r="D2" s="0" t="s">
        <v>2710</v>
      </c>
      <c r="E2" s="0" t="s">
        <v>2711</v>
      </c>
      <c r="F2" s="0" t="s">
        <v>2712</v>
      </c>
      <c r="G2" s="0" t="s">
        <v>108</v>
      </c>
    </row>
    <row customHeight="1" ht="11.25">
      <c r="A3" s="373" t="s">
        <v>16</v>
      </c>
      <c r="B3" s="0" t="s">
        <v>2713</v>
      </c>
      <c r="C3" s="0" t="s">
        <v>2714</v>
      </c>
      <c r="D3" s="0" t="s">
        <v>2713</v>
      </c>
      <c r="E3" s="0" t="s">
        <v>2714</v>
      </c>
      <c r="F3" s="0" t="s">
        <v>2712</v>
      </c>
      <c r="G3" s="0" t="s">
        <v>109</v>
      </c>
    </row>
    <row customHeight="1" ht="11.25">
      <c r="A4" s="373" t="s">
        <v>16</v>
      </c>
      <c r="B4" s="0" t="s">
        <v>2715</v>
      </c>
      <c r="C4" s="0" t="s">
        <v>2716</v>
      </c>
      <c r="D4" s="0" t="s">
        <v>2715</v>
      </c>
      <c r="E4" s="0" t="s">
        <v>2716</v>
      </c>
      <c r="F4" s="0" t="s">
        <v>2712</v>
      </c>
      <c r="G4" s="0" t="s">
        <v>89</v>
      </c>
    </row>
    <row customHeight="1" ht="11.25">
      <c r="A5" s="373" t="s">
        <v>16</v>
      </c>
      <c r="B5" s="0" t="s">
        <v>2717</v>
      </c>
      <c r="C5" s="0" t="s">
        <v>2718</v>
      </c>
      <c r="D5" s="0" t="s">
        <v>2717</v>
      </c>
      <c r="E5" s="0" t="s">
        <v>2718</v>
      </c>
      <c r="F5" s="0" t="s">
        <v>2712</v>
      </c>
      <c r="G5" s="0" t="s">
        <v>90</v>
      </c>
    </row>
    <row customHeight="1" ht="11.25">
      <c r="A6" s="373" t="s">
        <v>16</v>
      </c>
      <c r="B6" s="0" t="s">
        <v>99</v>
      </c>
      <c r="C6" s="0" t="s">
        <v>100</v>
      </c>
      <c r="D6" s="0" t="s">
        <v>99</v>
      </c>
      <c r="E6" s="0" t="s">
        <v>100</v>
      </c>
      <c r="F6" s="0" t="s">
        <v>2712</v>
      </c>
      <c r="G6" s="0" t="s">
        <v>98</v>
      </c>
    </row>
    <row customHeight="1" ht="11.25">
      <c r="A7" s="373" t="s">
        <v>16</v>
      </c>
      <c r="B7" s="0" t="s">
        <v>2719</v>
      </c>
      <c r="C7" s="0" t="s">
        <v>2720</v>
      </c>
      <c r="D7" s="0" t="s">
        <v>2719</v>
      </c>
      <c r="E7" s="0" t="s">
        <v>2720</v>
      </c>
      <c r="F7" s="0" t="s">
        <v>2712</v>
      </c>
      <c r="G7" s="0" t="s">
        <v>91</v>
      </c>
    </row>
    <row customHeight="1" ht="11.25">
      <c r="A8" s="373" t="s">
        <v>16</v>
      </c>
      <c r="B8" s="0" t="s">
        <v>2721</v>
      </c>
      <c r="C8" s="0" t="s">
        <v>2722</v>
      </c>
      <c r="D8" s="0" t="s">
        <v>2721</v>
      </c>
      <c r="E8" s="0" t="s">
        <v>2722</v>
      </c>
      <c r="F8" s="0" t="s">
        <v>2712</v>
      </c>
      <c r="G8" s="0" t="s">
        <v>92</v>
      </c>
    </row>
    <row customHeight="1" ht="11.25">
      <c r="A9" s="373" t="s">
        <v>16</v>
      </c>
      <c r="B9" s="0" t="s">
        <v>2723</v>
      </c>
      <c r="C9" s="0" t="s">
        <v>2724</v>
      </c>
      <c r="D9" s="0" t="s">
        <v>2723</v>
      </c>
      <c r="E9" s="0" t="s">
        <v>2724</v>
      </c>
      <c r="F9" s="0" t="s">
        <v>2712</v>
      </c>
      <c r="G9" s="0" t="s">
        <v>110</v>
      </c>
    </row>
    <row customHeight="1" ht="11.25">
      <c r="A10" s="373" t="s">
        <v>16</v>
      </c>
      <c r="B10" s="0" t="s">
        <v>2725</v>
      </c>
      <c r="C10" s="0" t="s">
        <v>2726</v>
      </c>
      <c r="D10" s="0" t="s">
        <v>2725</v>
      </c>
      <c r="E10" s="0" t="s">
        <v>2726</v>
      </c>
      <c r="F10" s="0" t="s">
        <v>2712</v>
      </c>
      <c r="G10" s="0" t="s">
        <v>146</v>
      </c>
    </row>
    <row customHeight="1" ht="11.25">
      <c r="A11" s="373" t="s">
        <v>16</v>
      </c>
      <c r="B11" s="0" t="s">
        <v>2727</v>
      </c>
      <c r="C11" s="0" t="s">
        <v>2728</v>
      </c>
      <c r="D11" s="0" t="s">
        <v>2727</v>
      </c>
      <c r="E11" s="0" t="s">
        <v>2728</v>
      </c>
      <c r="F11" s="0" t="s">
        <v>2712</v>
      </c>
      <c r="G11" s="0" t="s">
        <v>147</v>
      </c>
    </row>
    <row customHeight="1" ht="11.25">
      <c r="A12" s="373" t="s">
        <v>16</v>
      </c>
      <c r="B12" s="0" t="s">
        <v>2729</v>
      </c>
      <c r="C12" s="0" t="s">
        <v>2730</v>
      </c>
      <c r="D12" s="0" t="s">
        <v>2729</v>
      </c>
      <c r="E12" s="0" t="s">
        <v>2730</v>
      </c>
      <c r="F12" s="0" t="s">
        <v>2712</v>
      </c>
      <c r="G12" s="0" t="s">
        <v>148</v>
      </c>
    </row>
    <row customHeight="1" ht="11.25">
      <c r="A13" s="373" t="s">
        <v>16</v>
      </c>
      <c r="B13" s="0" t="s">
        <v>2731</v>
      </c>
      <c r="C13" s="0" t="s">
        <v>2732</v>
      </c>
      <c r="D13" s="0" t="s">
        <v>2731</v>
      </c>
      <c r="E13" s="0" t="s">
        <v>2732</v>
      </c>
      <c r="F13" s="0" t="s">
        <v>2712</v>
      </c>
      <c r="G13" s="0" t="s">
        <v>149</v>
      </c>
    </row>
    <row customHeight="1" ht="11.25">
      <c r="A14" s="373" t="s">
        <v>16</v>
      </c>
      <c r="B14" s="0" t="s">
        <v>2733</v>
      </c>
      <c r="C14" s="0" t="s">
        <v>2734</v>
      </c>
      <c r="D14" s="0" t="s">
        <v>2733</v>
      </c>
      <c r="E14" s="0" t="s">
        <v>2734</v>
      </c>
      <c r="F14" s="0" t="s">
        <v>2712</v>
      </c>
      <c r="G14" s="0" t="s">
        <v>150</v>
      </c>
    </row>
    <row customHeight="1" ht="11.25">
      <c r="A15" s="373" t="s">
        <v>16</v>
      </c>
      <c r="B15" s="0" t="s">
        <v>2735</v>
      </c>
      <c r="C15" s="0" t="s">
        <v>2736</v>
      </c>
      <c r="D15" s="0" t="s">
        <v>2735</v>
      </c>
      <c r="E15" s="0" t="s">
        <v>2736</v>
      </c>
      <c r="F15" s="0" t="s">
        <v>2712</v>
      </c>
      <c r="G15" s="0" t="s">
        <v>151</v>
      </c>
    </row>
    <row customHeight="1" ht="11.25">
      <c r="A16" s="373" t="s">
        <v>16</v>
      </c>
      <c r="B16" s="0" t="s">
        <v>2737</v>
      </c>
      <c r="C16" s="0" t="s">
        <v>2738</v>
      </c>
      <c r="D16" s="0" t="s">
        <v>2737</v>
      </c>
      <c r="E16" s="0" t="s">
        <v>2738</v>
      </c>
      <c r="F16" s="0" t="s">
        <v>2712</v>
      </c>
      <c r="G16" s="0" t="s">
        <v>1470</v>
      </c>
    </row>
    <row customHeight="1" ht="11.25">
      <c r="A17" s="373" t="s">
        <v>16</v>
      </c>
      <c r="B17" s="0" t="s">
        <v>2739</v>
      </c>
      <c r="C17" s="0" t="s">
        <v>2740</v>
      </c>
      <c r="D17" s="0" t="s">
        <v>2739</v>
      </c>
      <c r="E17" s="0" t="s">
        <v>2740</v>
      </c>
      <c r="F17" s="0" t="s">
        <v>2712</v>
      </c>
      <c r="G17" s="0" t="s">
        <v>1476</v>
      </c>
    </row>
    <row customHeight="1" ht="11.25">
      <c r="A18" s="373" t="s">
        <v>16</v>
      </c>
      <c r="B18" s="0" t="s">
        <v>2741</v>
      </c>
      <c r="C18" s="0" t="s">
        <v>2742</v>
      </c>
      <c r="D18" s="0" t="s">
        <v>2741</v>
      </c>
      <c r="E18" s="0" t="s">
        <v>2742</v>
      </c>
      <c r="F18" s="0" t="s">
        <v>2712</v>
      </c>
      <c r="G18" s="0" t="s">
        <v>1488</v>
      </c>
    </row>
    <row customHeight="1" ht="11.25">
      <c r="A19" s="373" t="s">
        <v>16</v>
      </c>
      <c r="B19" s="0" t="s">
        <v>2743</v>
      </c>
      <c r="C19" s="0" t="s">
        <v>2744</v>
      </c>
      <c r="D19" s="0" t="s">
        <v>2743</v>
      </c>
      <c r="E19" s="0" t="s">
        <v>2744</v>
      </c>
      <c r="F19" s="0" t="s">
        <v>2712</v>
      </c>
      <c r="G19" s="0" t="s">
        <v>1502</v>
      </c>
    </row>
    <row customHeight="1" ht="11.25">
      <c r="A20" s="373" t="s">
        <v>16</v>
      </c>
      <c r="B20" s="0" t="s">
        <v>2745</v>
      </c>
      <c r="C20" s="0" t="s">
        <v>2746</v>
      </c>
      <c r="D20" s="0" t="s">
        <v>2745</v>
      </c>
      <c r="E20" s="0" t="s">
        <v>2746</v>
      </c>
      <c r="F20" s="0" t="s">
        <v>2747</v>
      </c>
      <c r="G20" s="0" t="s">
        <v>1514</v>
      </c>
    </row>
    <row customHeight="1" ht="11.25">
      <c r="A21" s="373" t="s">
        <v>16</v>
      </c>
      <c r="B21" s="0" t="s">
        <v>2748</v>
      </c>
      <c r="C21" s="0" t="s">
        <v>2749</v>
      </c>
      <c r="D21" s="0" t="s">
        <v>2748</v>
      </c>
      <c r="E21" s="0" t="s">
        <v>2749</v>
      </c>
      <c r="F21" s="0" t="s">
        <v>2747</v>
      </c>
      <c r="G21" s="0" t="s">
        <v>1523</v>
      </c>
    </row>
    <row customHeight="1" ht="11.25">
      <c r="A22" s="373" t="s">
        <v>16</v>
      </c>
      <c r="B22" s="0" t="s">
        <v>2750</v>
      </c>
      <c r="C22" s="0" t="s">
        <v>2751</v>
      </c>
      <c r="D22" s="0" t="s">
        <v>2750</v>
      </c>
      <c r="E22" s="0" t="s">
        <v>2751</v>
      </c>
      <c r="F22" s="0" t="s">
        <v>2747</v>
      </c>
      <c r="G22" s="0" t="s">
        <v>1539</v>
      </c>
    </row>
    <row customHeight="1" ht="11.25">
      <c r="A23" s="373" t="s">
        <v>16</v>
      </c>
      <c r="B23" s="0" t="s">
        <v>2752</v>
      </c>
      <c r="C23" s="0" t="s">
        <v>2753</v>
      </c>
      <c r="D23" s="0" t="s">
        <v>2752</v>
      </c>
      <c r="E23" s="0" t="s">
        <v>2753</v>
      </c>
      <c r="F23" s="0" t="s">
        <v>2747</v>
      </c>
      <c r="G23" s="0" t="s">
        <v>1546</v>
      </c>
    </row>
    <row customHeight="1" ht="11.25">
      <c r="A24" s="373" t="s">
        <v>16</v>
      </c>
      <c r="B24" s="0" t="s">
        <v>2754</v>
      </c>
      <c r="C24" s="0" t="s">
        <v>2755</v>
      </c>
      <c r="D24" s="0" t="s">
        <v>2754</v>
      </c>
      <c r="E24" s="0" t="s">
        <v>2755</v>
      </c>
      <c r="F24" s="0" t="s">
        <v>2747</v>
      </c>
      <c r="G24" s="0" t="s">
        <v>1554</v>
      </c>
    </row>
    <row customHeight="1" ht="11.25">
      <c r="A25" s="373" t="s">
        <v>16</v>
      </c>
      <c r="B25" s="0" t="s">
        <v>2756</v>
      </c>
      <c r="C25" s="0" t="s">
        <v>2757</v>
      </c>
      <c r="D25" s="0" t="s">
        <v>2756</v>
      </c>
      <c r="E25" s="0" t="s">
        <v>2757</v>
      </c>
      <c r="F25" s="0" t="s">
        <v>2747</v>
      </c>
      <c r="G25" s="0" t="s">
        <v>1561</v>
      </c>
    </row>
    <row customHeight="1" ht="11.25">
      <c r="A26" s="373" t="s">
        <v>16</v>
      </c>
      <c r="B26" s="0" t="s">
        <v>2758</v>
      </c>
      <c r="C26" s="0" t="s">
        <v>2759</v>
      </c>
      <c r="D26" s="0" t="s">
        <v>2758</v>
      </c>
      <c r="E26" s="0" t="s">
        <v>2759</v>
      </c>
      <c r="F26" s="0" t="s">
        <v>2747</v>
      </c>
      <c r="G26" s="0" t="s">
        <v>1565</v>
      </c>
    </row>
    <row customHeight="1" ht="11.25">
      <c r="A27" s="373" t="s">
        <v>16</v>
      </c>
      <c r="B27" s="0" t="s">
        <v>2760</v>
      </c>
      <c r="C27" s="0" t="s">
        <v>2761</v>
      </c>
      <c r="D27" s="0" t="s">
        <v>2760</v>
      </c>
      <c r="E27" s="0" t="s">
        <v>2761</v>
      </c>
      <c r="F27" s="0" t="s">
        <v>2747</v>
      </c>
      <c r="G27" s="0" t="s">
        <v>1570</v>
      </c>
    </row>
    <row customHeight="1" ht="11.25">
      <c r="A28" s="373" t="s">
        <v>16</v>
      </c>
      <c r="B28" s="0" t="s">
        <v>2762</v>
      </c>
      <c r="C28" s="0" t="s">
        <v>2763</v>
      </c>
      <c r="D28" s="0" t="s">
        <v>2762</v>
      </c>
      <c r="E28" s="0" t="s">
        <v>2763</v>
      </c>
      <c r="F28" s="0" t="s">
        <v>2747</v>
      </c>
      <c r="G28" s="0" t="s">
        <v>1578</v>
      </c>
    </row>
    <row customHeight="1" ht="11.25">
      <c r="A29" s="373" t="s">
        <v>16</v>
      </c>
      <c r="B29" s="0" t="s">
        <v>2764</v>
      </c>
      <c r="C29" s="0" t="s">
        <v>2765</v>
      </c>
      <c r="D29" s="0" t="s">
        <v>2764</v>
      </c>
      <c r="E29" s="0" t="s">
        <v>2765</v>
      </c>
      <c r="F29" s="0" t="s">
        <v>2747</v>
      </c>
      <c r="G29" s="0" t="s">
        <v>1580</v>
      </c>
    </row>
    <row customHeight="1" ht="11.25">
      <c r="A30" s="373" t="s">
        <v>16</v>
      </c>
      <c r="B30" s="0" t="s">
        <v>2766</v>
      </c>
      <c r="C30" s="0" t="s">
        <v>2767</v>
      </c>
      <c r="D30" s="0" t="s">
        <v>2766</v>
      </c>
      <c r="E30" s="0" t="s">
        <v>2767</v>
      </c>
      <c r="F30" s="0" t="s">
        <v>2747</v>
      </c>
      <c r="G30" s="0" t="s">
        <v>1583</v>
      </c>
    </row>
    <row customHeight="1" ht="11.25">
      <c r="A31" s="373" t="s">
        <v>16</v>
      </c>
      <c r="B31" s="0" t="s">
        <v>2768</v>
      </c>
      <c r="C31" s="0" t="s">
        <v>2769</v>
      </c>
      <c r="D31" s="0" t="s">
        <v>2768</v>
      </c>
      <c r="E31" s="0" t="s">
        <v>2769</v>
      </c>
      <c r="F31" s="0" t="s">
        <v>2747</v>
      </c>
      <c r="G31" s="0" t="s">
        <v>1589</v>
      </c>
    </row>
    <row customHeight="1" ht="11.25">
      <c r="A32" s="373" t="s">
        <v>16</v>
      </c>
      <c r="B32" s="0" t="s">
        <v>2770</v>
      </c>
      <c r="C32" s="0" t="s">
        <v>2771</v>
      </c>
      <c r="D32" s="0" t="s">
        <v>2770</v>
      </c>
      <c r="E32" s="0" t="s">
        <v>2771</v>
      </c>
      <c r="F32" s="0" t="s">
        <v>2747</v>
      </c>
      <c r="G32" s="0" t="s">
        <v>1591</v>
      </c>
    </row>
    <row customHeight="1" ht="11.25">
      <c r="A33" s="373" t="s">
        <v>16</v>
      </c>
      <c r="B33" s="0" t="s">
        <v>2772</v>
      </c>
      <c r="C33" s="0" t="s">
        <v>2773</v>
      </c>
      <c r="D33" s="0" t="s">
        <v>2772</v>
      </c>
      <c r="E33" s="0" t="s">
        <v>2773</v>
      </c>
      <c r="F33" s="0" t="s">
        <v>2747</v>
      </c>
      <c r="G33" s="0" t="s">
        <v>1593</v>
      </c>
    </row>
    <row customHeight="1" ht="11.25">
      <c r="A34" s="373" t="s">
        <v>16</v>
      </c>
      <c r="B34" s="0" t="s">
        <v>2774</v>
      </c>
      <c r="C34" s="0" t="s">
        <v>2775</v>
      </c>
      <c r="D34" s="0" t="s">
        <v>2774</v>
      </c>
      <c r="E34" s="0" t="s">
        <v>2775</v>
      </c>
      <c r="F34" s="0" t="s">
        <v>2747</v>
      </c>
      <c r="G34" s="0" t="s">
        <v>1595</v>
      </c>
    </row>
    <row customHeight="1" ht="11.25">
      <c r="A35" s="373" t="s">
        <v>16</v>
      </c>
      <c r="B35" s="0" t="s">
        <v>2776</v>
      </c>
      <c r="C35" s="0" t="s">
        <v>2777</v>
      </c>
      <c r="D35" s="0" t="s">
        <v>2776</v>
      </c>
      <c r="E35" s="0" t="s">
        <v>2777</v>
      </c>
      <c r="F35" s="0" t="s">
        <v>2747</v>
      </c>
      <c r="G35" s="0" t="s">
        <v>1600</v>
      </c>
    </row>
    <row customHeight="1" ht="11.25">
      <c r="A36" s="373" t="s">
        <v>16</v>
      </c>
      <c r="B36" s="0" t="s">
        <v>2778</v>
      </c>
      <c r="C36" s="0" t="s">
        <v>2779</v>
      </c>
      <c r="D36" s="0" t="s">
        <v>2778</v>
      </c>
      <c r="E36" s="0" t="s">
        <v>2779</v>
      </c>
      <c r="F36" s="0" t="s">
        <v>2747</v>
      </c>
      <c r="G36" s="0" t="s">
        <v>1605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F9444-FDBB-7D58-F53D-0E1AB021FFA8}"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2780</v>
      </c>
      <c r="B1" s="835" t="s">
        <v>2781</v>
      </c>
      <c r="C1" s="1159" t="s">
        <v>2782</v>
      </c>
      <c r="D1" s="835" t="s">
        <v>2783</v>
      </c>
      <c r="E1" s="835" t="s">
        <v>2784</v>
      </c>
      <c r="F1" s="1159" t="s">
        <v>2785</v>
      </c>
      <c r="G1" s="1159" t="s">
        <v>2786</v>
      </c>
      <c r="H1" s="1159" t="s">
        <v>2787</v>
      </c>
      <c r="I1" s="1159" t="s">
        <v>2788</v>
      </c>
    </row>
    <row customHeight="1" ht="11.25">
      <c r="A2" s="1691" t="s">
        <v>108</v>
      </c>
      <c r="B2" s="1691" t="s">
        <v>2789</v>
      </c>
      <c r="C2" s="1691" t="s">
        <v>28</v>
      </c>
      <c r="D2" s="1691" t="s">
        <v>2790</v>
      </c>
      <c r="E2" s="1691" t="s">
        <v>2791</v>
      </c>
      <c r="F2" s="1691" t="s">
        <v>28</v>
      </c>
      <c r="G2" s="1691" t="s">
        <v>28</v>
      </c>
      <c r="H2" s="1691" t="s">
        <v>28</v>
      </c>
      <c r="I2" s="1691" t="s">
        <v>28</v>
      </c>
    </row>
    <row customHeight="1" ht="11.25">
      <c r="A3" s="1691" t="s">
        <v>109</v>
      </c>
      <c r="B3" s="1691" t="s">
        <v>2792</v>
      </c>
      <c r="C3" s="1691" t="s">
        <v>28</v>
      </c>
      <c r="D3" s="1691" t="s">
        <v>2793</v>
      </c>
      <c r="E3" s="1691" t="s">
        <v>2794</v>
      </c>
      <c r="F3" s="1691" t="s">
        <v>28</v>
      </c>
      <c r="G3" s="1691" t="s">
        <v>28</v>
      </c>
      <c r="H3" s="1691" t="s">
        <v>28</v>
      </c>
      <c r="I3" s="1691" t="s">
        <v>28</v>
      </c>
    </row>
    <row customHeight="1" ht="11.25">
      <c r="A4" s="1691" t="s">
        <v>89</v>
      </c>
      <c r="B4" s="1691" t="s">
        <v>2795</v>
      </c>
      <c r="C4" s="1691" t="s">
        <v>28</v>
      </c>
      <c r="D4" s="1691" t="s">
        <v>2793</v>
      </c>
      <c r="E4" s="1691" t="s">
        <v>2791</v>
      </c>
      <c r="F4" s="1691" t="s">
        <v>28</v>
      </c>
      <c r="G4" s="1691" t="s">
        <v>28</v>
      </c>
      <c r="H4" s="1691" t="s">
        <v>28</v>
      </c>
      <c r="I4" s="1691" t="s">
        <v>28</v>
      </c>
    </row>
    <row customHeight="1" ht="11.25">
      <c r="A5" s="1691" t="s">
        <v>90</v>
      </c>
      <c r="B5" s="1691" t="s">
        <v>2796</v>
      </c>
      <c r="C5" s="1691" t="s">
        <v>28</v>
      </c>
      <c r="D5" s="1691" t="s">
        <v>2797</v>
      </c>
      <c r="E5" s="1691" t="s">
        <v>2798</v>
      </c>
      <c r="F5" s="1691" t="s">
        <v>28</v>
      </c>
      <c r="G5" s="1691" t="s">
        <v>28</v>
      </c>
      <c r="H5" s="1691" t="s">
        <v>28</v>
      </c>
      <c r="I5" s="1691" t="s">
        <v>28</v>
      </c>
    </row>
    <row customHeight="1" ht="11.25">
      <c r="A6" s="1691" t="s">
        <v>98</v>
      </c>
      <c r="B6" s="1691" t="s">
        <v>2799</v>
      </c>
      <c r="C6" s="1691" t="s">
        <v>28</v>
      </c>
      <c r="D6" s="1691" t="s">
        <v>2797</v>
      </c>
      <c r="E6" s="1691" t="s">
        <v>2798</v>
      </c>
      <c r="F6" s="1691" t="s">
        <v>28</v>
      </c>
      <c r="G6" s="1691" t="s">
        <v>28</v>
      </c>
      <c r="H6" s="1691" t="s">
        <v>28</v>
      </c>
      <c r="I6" s="1691" t="s">
        <v>28</v>
      </c>
    </row>
    <row customHeight="1" ht="11.25">
      <c r="A7" s="1691" t="s">
        <v>91</v>
      </c>
      <c r="B7" s="1691" t="s">
        <v>2800</v>
      </c>
      <c r="C7" s="1691" t="s">
        <v>28</v>
      </c>
      <c r="D7" s="1691" t="s">
        <v>2797</v>
      </c>
      <c r="E7" s="1691" t="s">
        <v>2801</v>
      </c>
      <c r="F7" s="1691" t="s">
        <v>28</v>
      </c>
      <c r="G7" s="1691" t="s">
        <v>28</v>
      </c>
      <c r="H7" s="1691" t="s">
        <v>28</v>
      </c>
      <c r="I7" s="1691" t="s">
        <v>28</v>
      </c>
    </row>
    <row customHeight="1" ht="11.25">
      <c r="A8" s="1691" t="s">
        <v>92</v>
      </c>
      <c r="B8" s="1691" t="s">
        <v>2802</v>
      </c>
      <c r="C8" s="1691" t="s">
        <v>28</v>
      </c>
      <c r="D8" s="1691" t="s">
        <v>2793</v>
      </c>
      <c r="E8" s="1691" t="s">
        <v>2794</v>
      </c>
      <c r="F8" s="1691" t="s">
        <v>28</v>
      </c>
      <c r="G8" s="1691" t="s">
        <v>28</v>
      </c>
      <c r="H8" s="1691" t="s">
        <v>28</v>
      </c>
      <c r="I8" s="1691" t="s">
        <v>28</v>
      </c>
    </row>
    <row customHeight="1" ht="11.25">
      <c r="A9" s="1691" t="s">
        <v>110</v>
      </c>
      <c r="B9" s="1691" t="s">
        <v>2803</v>
      </c>
      <c r="C9" s="1691" t="s">
        <v>28</v>
      </c>
      <c r="D9" s="1691" t="s">
        <v>2793</v>
      </c>
      <c r="E9" s="1691" t="s">
        <v>2794</v>
      </c>
      <c r="F9" s="1691" t="s">
        <v>28</v>
      </c>
      <c r="G9" s="1691" t="s">
        <v>28</v>
      </c>
      <c r="H9" s="1691" t="s">
        <v>28</v>
      </c>
      <c r="I9" s="1691" t="s">
        <v>28</v>
      </c>
    </row>
    <row customHeight="1" ht="11.25">
      <c r="A10" s="1691" t="s">
        <v>146</v>
      </c>
      <c r="B10" s="1691" t="s">
        <v>2804</v>
      </c>
      <c r="C10" s="1691" t="s">
        <v>28</v>
      </c>
      <c r="D10" s="1691" t="s">
        <v>2793</v>
      </c>
      <c r="E10" s="1691" t="s">
        <v>2805</v>
      </c>
      <c r="F10" s="1691" t="s">
        <v>28</v>
      </c>
      <c r="G10" s="1691" t="s">
        <v>28</v>
      </c>
      <c r="H10" s="1691" t="s">
        <v>28</v>
      </c>
      <c r="I10" s="1691" t="s">
        <v>28</v>
      </c>
    </row>
    <row customHeight="1" ht="11.25">
      <c r="A11" s="1691" t="s">
        <v>147</v>
      </c>
      <c r="B11" s="1691" t="s">
        <v>2806</v>
      </c>
      <c r="C11" s="1691" t="s">
        <v>28</v>
      </c>
      <c r="D11" s="1691" t="s">
        <v>2793</v>
      </c>
      <c r="E11" s="1691" t="s">
        <v>2794</v>
      </c>
      <c r="F11" s="1691" t="s">
        <v>28</v>
      </c>
      <c r="G11" s="1691" t="s">
        <v>28</v>
      </c>
      <c r="H11" s="1691" t="s">
        <v>28</v>
      </c>
      <c r="I11" s="1691" t="s">
        <v>28</v>
      </c>
    </row>
    <row customHeight="1" ht="11.25">
      <c r="A12" s="1691" t="s">
        <v>148</v>
      </c>
      <c r="B12" s="1691" t="s">
        <v>2807</v>
      </c>
      <c r="C12" s="1691" t="s">
        <v>28</v>
      </c>
      <c r="D12" s="1691" t="s">
        <v>2793</v>
      </c>
      <c r="E12" s="1691" t="s">
        <v>2805</v>
      </c>
      <c r="F12" s="1691" t="s">
        <v>28</v>
      </c>
      <c r="G12" s="1691" t="s">
        <v>28</v>
      </c>
      <c r="H12" s="1691" t="s">
        <v>28</v>
      </c>
      <c r="I12" s="1691" t="s">
        <v>28</v>
      </c>
    </row>
    <row customHeight="1" ht="11.25">
      <c r="A13" s="1691" t="s">
        <v>149</v>
      </c>
      <c r="B13" s="1691" t="s">
        <v>2808</v>
      </c>
      <c r="C13" s="1691" t="s">
        <v>28</v>
      </c>
      <c r="D13" s="1691" t="s">
        <v>2790</v>
      </c>
      <c r="E13" s="1691" t="s">
        <v>2791</v>
      </c>
      <c r="F13" s="1691" t="s">
        <v>28</v>
      </c>
      <c r="G13" s="1691" t="s">
        <v>28</v>
      </c>
      <c r="H13" s="1691" t="s">
        <v>28</v>
      </c>
      <c r="I13" s="1691" t="s">
        <v>28</v>
      </c>
    </row>
    <row customHeight="1" ht="11.25">
      <c r="A14" s="1691" t="s">
        <v>150</v>
      </c>
      <c r="B14" s="1691" t="s">
        <v>2809</v>
      </c>
      <c r="C14" s="1691" t="s">
        <v>28</v>
      </c>
      <c r="D14" s="1691" t="s">
        <v>2790</v>
      </c>
      <c r="E14" s="1691" t="s">
        <v>2791</v>
      </c>
      <c r="F14" s="1691" t="s">
        <v>28</v>
      </c>
      <c r="G14" s="1691" t="s">
        <v>28</v>
      </c>
      <c r="H14" s="1691" t="s">
        <v>28</v>
      </c>
      <c r="I14" s="1691" t="s">
        <v>28</v>
      </c>
    </row>
    <row customHeight="1" ht="11.25">
      <c r="A15" s="1691" t="s">
        <v>151</v>
      </c>
      <c r="B15" s="1691" t="s">
        <v>2810</v>
      </c>
      <c r="C15" s="1691" t="s">
        <v>28</v>
      </c>
      <c r="D15" s="1691" t="s">
        <v>2811</v>
      </c>
      <c r="E15" s="1691" t="s">
        <v>2798</v>
      </c>
      <c r="F15" s="1691" t="s">
        <v>28</v>
      </c>
      <c r="G15" s="1691" t="s">
        <v>28</v>
      </c>
      <c r="H15" s="1691" t="s">
        <v>28</v>
      </c>
      <c r="I15" s="1691" t="s">
        <v>28</v>
      </c>
    </row>
    <row customHeight="1" ht="11.25">
      <c r="A16" s="1691" t="s">
        <v>1470</v>
      </c>
      <c r="B16" s="1691" t="s">
        <v>2812</v>
      </c>
      <c r="C16" s="1691" t="s">
        <v>28</v>
      </c>
      <c r="D16" s="1691" t="s">
        <v>2797</v>
      </c>
      <c r="E16" s="1691" t="s">
        <v>2798</v>
      </c>
      <c r="F16" s="1691" t="s">
        <v>28</v>
      </c>
      <c r="G16" s="1691" t="s">
        <v>28</v>
      </c>
      <c r="H16" s="1691" t="s">
        <v>28</v>
      </c>
      <c r="I16" s="1691" t="s">
        <v>28</v>
      </c>
    </row>
    <row customHeight="1" ht="11.25">
      <c r="A17" s="1691" t="s">
        <v>1476</v>
      </c>
      <c r="B17" s="1691" t="s">
        <v>2813</v>
      </c>
      <c r="C17" s="1691" t="s">
        <v>28</v>
      </c>
      <c r="D17" s="1691" t="s">
        <v>2814</v>
      </c>
      <c r="E17" s="1691" t="s">
        <v>2815</v>
      </c>
      <c r="F17" s="1691" t="s">
        <v>28</v>
      </c>
      <c r="G17" s="1691" t="s">
        <v>28</v>
      </c>
      <c r="H17" s="1691" t="s">
        <v>28</v>
      </c>
      <c r="I17" s="1691" t="s">
        <v>28</v>
      </c>
    </row>
    <row customHeight="1" ht="11.25">
      <c r="A18" s="1691" t="s">
        <v>1488</v>
      </c>
      <c r="B18" s="1691" t="s">
        <v>2816</v>
      </c>
      <c r="C18" s="1691" t="s">
        <v>28</v>
      </c>
      <c r="D18" s="1691" t="s">
        <v>2814</v>
      </c>
      <c r="E18" s="1691" t="s">
        <v>2815</v>
      </c>
      <c r="F18" s="1691" t="s">
        <v>28</v>
      </c>
      <c r="G18" s="1691" t="s">
        <v>28</v>
      </c>
      <c r="H18" s="1691" t="s">
        <v>28</v>
      </c>
      <c r="I1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B0E18-7E29-E7BC-3F48-4A2C4F0B835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96C77-F302-0901-FCD8-6703F36777E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353</v>
      </c>
      <c r="I1" s="2217"/>
      <c r="J1" s="2217"/>
      <c r="K1" s="2217"/>
      <c r="L1" s="2217"/>
      <c r="M1" s="2217"/>
      <c r="N1" s="2217"/>
      <c r="O1" s="2217"/>
      <c r="P1" s="2217"/>
      <c r="Q1" s="2217"/>
      <c r="R1" s="2217"/>
      <c r="T1" s="2217" t="s">
        <v>354</v>
      </c>
      <c r="U1" s="2217"/>
      <c r="V1" s="2217"/>
      <c r="X1" s="2217" t="s">
        <v>355</v>
      </c>
      <c r="Y1" s="2217"/>
      <c r="Z1" s="2217"/>
      <c r="AB1" s="2217" t="s">
        <v>356</v>
      </c>
      <c r="AC1" s="2217"/>
      <c r="AT1" s="447" t="s">
        <v>14</v>
      </c>
    </row>
    <row customHeight="1" ht="14.25" hidden="1">
      <c r="AT2" s="447">
        <v>0</v>
      </c>
    </row>
    <row s="1613" customFormat="1" customHeight="1" ht="5.25">
      <c r="C3" s="701"/>
      <c r="D3" s="702"/>
      <c r="E3" s="702"/>
      <c r="F3" s="702"/>
      <c r="G3" s="702"/>
      <c r="H3" s="702" t="s">
        <v>357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302</v>
      </c>
      <c r="AF7" s="2223" t="s">
        <v>302</v>
      </c>
      <c r="AG7" s="2223" t="s">
        <v>302</v>
      </c>
      <c r="AH7" s="2223" t="s">
        <v>302</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358</v>
      </c>
      <c r="I8" s="2226" t="s">
        <v>359</v>
      </c>
      <c r="J8" s="2223" t="s">
        <v>360</v>
      </c>
      <c r="K8" s="2223"/>
      <c r="L8" s="2223"/>
      <c r="M8" s="2218"/>
      <c r="N8" s="2223" t="s">
        <v>361</v>
      </c>
      <c r="O8" s="2223"/>
      <c r="P8" s="2223" t="s">
        <v>362</v>
      </c>
      <c r="Q8" s="2223"/>
      <c r="R8" s="2230" t="s">
        <v>363</v>
      </c>
      <c r="S8" s="824"/>
      <c r="T8" s="2228" t="s">
        <v>364</v>
      </c>
      <c r="U8" s="2228" t="s">
        <v>365</v>
      </c>
      <c r="V8" s="2228" t="s">
        <v>366</v>
      </c>
      <c r="W8" s="826"/>
      <c r="X8" s="2228" t="s">
        <v>367</v>
      </c>
      <c r="Y8" s="2228" t="s">
        <v>368</v>
      </c>
      <c r="Z8" s="2228" t="s">
        <v>369</v>
      </c>
      <c r="AA8" s="826"/>
      <c r="AB8" s="2228" t="s">
        <v>370</v>
      </c>
      <c r="AC8" s="2228" t="s">
        <v>363</v>
      </c>
      <c r="AD8" s="826"/>
      <c r="AE8" s="2223"/>
      <c r="AF8" s="2223"/>
      <c r="AG8" s="2223"/>
      <c r="AH8" s="2223"/>
      <c r="AT8" s="447">
        <v>26</v>
      </c>
    </row>
    <row customHeight="1" ht="46.199999999999996">
      <c r="C9" s="450"/>
      <c r="D9" s="2127"/>
      <c r="E9" s="2223"/>
      <c r="F9" s="2223"/>
      <c r="G9" s="829"/>
      <c r="H9" s="2225"/>
      <c r="I9" s="2227"/>
      <c r="J9" s="425" t="s">
        <v>371</v>
      </c>
      <c r="K9" s="425" t="s">
        <v>372</v>
      </c>
      <c r="L9" s="425" t="s">
        <v>373</v>
      </c>
      <c r="M9" s="431" t="s">
        <v>374</v>
      </c>
      <c r="N9" s="425" t="s">
        <v>375</v>
      </c>
      <c r="O9" s="425" t="s">
        <v>374</v>
      </c>
      <c r="P9" s="425" t="s">
        <v>376</v>
      </c>
      <c r="Q9" s="425" t="s">
        <v>374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378</v>
      </c>
      <c r="AF12" s="2221" t="s">
        <v>379</v>
      </c>
      <c r="AG12" s="2221" t="s">
        <v>380</v>
      </c>
      <c r="AH12" s="2221" t="s">
        <v>381</v>
      </c>
      <c r="AI12" s="447"/>
      <c r="AM12" s="511"/>
      <c r="AP12" s="500" t="s">
        <v>382</v>
      </c>
      <c r="AQ12" s="500" t="s">
        <v>382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D8468-A1FB-7D88-BADD-44F131DEF7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128</v>
      </c>
      <c r="B1" s="183" t="s">
        <v>2817</v>
      </c>
    </row>
    <row customHeight="1" ht="11.25">
      <c r="A2" s="183" t="s">
        <v>97</v>
      </c>
      <c r="B2" s="183" t="s">
        <v>2818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CD8E6-1898-4567-5C28-14ED3B3693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2819</v>
      </c>
      <c r="B1" s="835" t="s">
        <v>2820</v>
      </c>
    </row>
    <row customHeight="1" ht="11.25">
      <c r="A2" s="835">
        <v>4213775</v>
      </c>
      <c r="B2" s="835" t="s">
        <v>1227</v>
      </c>
    </row>
    <row customHeight="1" ht="11.25">
      <c r="A3" s="835">
        <v>4213784</v>
      </c>
      <c r="B3" s="835" t="s">
        <v>1261</v>
      </c>
    </row>
    <row customHeight="1" ht="11.25">
      <c r="A4" s="835">
        <v>4213781</v>
      </c>
      <c r="B4" s="835" t="s">
        <v>1254</v>
      </c>
    </row>
    <row customHeight="1" ht="11.25">
      <c r="A5" s="835">
        <v>4213776</v>
      </c>
      <c r="B5" s="835" t="s">
        <v>164</v>
      </c>
    </row>
    <row customHeight="1" ht="11.25">
      <c r="A6" s="835">
        <v>4213777</v>
      </c>
      <c r="B6" s="835" t="s">
        <v>170</v>
      </c>
    </row>
    <row customHeight="1" ht="11.25">
      <c r="A7" s="835">
        <v>4213778</v>
      </c>
      <c r="B7" s="835" t="s">
        <v>176</v>
      </c>
    </row>
    <row customHeight="1" ht="11.25">
      <c r="A8" s="835">
        <v>4213780</v>
      </c>
      <c r="B8" s="835" t="s">
        <v>182</v>
      </c>
    </row>
    <row customHeight="1" ht="11.25">
      <c r="A9" s="835">
        <v>4213779</v>
      </c>
      <c r="B9" s="835" t="s">
        <v>1395</v>
      </c>
    </row>
    <row customHeight="1" ht="11.25">
      <c r="A10" s="835">
        <v>4213783</v>
      </c>
      <c r="B10" s="835" t="s">
        <v>1410</v>
      </c>
    </row>
    <row customHeight="1" ht="11.25">
      <c r="A11" s="835">
        <v>4213782</v>
      </c>
      <c r="B11" s="835"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1AA68-187C-80BC-EBC8-B11EADB702A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2819</v>
      </c>
      <c r="B1" s="835" t="s">
        <v>2821</v>
      </c>
    </row>
    <row customHeight="1" ht="11.25">
      <c r="A2" s="835" t="s">
        <v>2822</v>
      </c>
      <c r="B2" s="835" t="s">
        <v>1511</v>
      </c>
    </row>
    <row customHeight="1" ht="11.25">
      <c r="A3" s="835" t="s">
        <v>2823</v>
      </c>
      <c r="B3" s="835" t="s">
        <v>1520</v>
      </c>
    </row>
    <row customHeight="1" ht="11.25">
      <c r="A4" s="835" t="s">
        <v>2824</v>
      </c>
      <c r="B4" s="835"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6E65D-DE48-9958-A629-1505D5CB8CD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2703</v>
      </c>
      <c r="B1" s="373" t="s">
        <v>2704</v>
      </c>
      <c r="C1" s="373" t="s">
        <v>2705</v>
      </c>
      <c r="D1" s="373" t="s">
        <v>2706</v>
      </c>
      <c r="E1" s="0" t="s">
        <v>2707</v>
      </c>
      <c r="F1" s="0" t="s">
        <v>2708</v>
      </c>
      <c r="G1" s="0" t="s">
        <v>2709</v>
      </c>
    </row>
    <row customHeight="1" ht="11.25">
      <c r="A2" s="0" t="s">
        <v>16</v>
      </c>
      <c r="B2" s="0" t="s">
        <v>2710</v>
      </c>
      <c r="C2" s="0" t="s">
        <v>2711</v>
      </c>
      <c r="D2" s="0" t="s">
        <v>2710</v>
      </c>
      <c r="E2" s="0" t="s">
        <v>2711</v>
      </c>
      <c r="F2" s="0" t="s">
        <v>2712</v>
      </c>
      <c r="G2" s="0" t="s">
        <v>108</v>
      </c>
    </row>
    <row customHeight="1" ht="11.25">
      <c r="A3" s="0" t="s">
        <v>16</v>
      </c>
      <c r="B3" s="0" t="s">
        <v>2713</v>
      </c>
      <c r="C3" s="0" t="s">
        <v>2714</v>
      </c>
      <c r="D3" s="0" t="s">
        <v>2713</v>
      </c>
      <c r="E3" s="0" t="s">
        <v>2714</v>
      </c>
      <c r="F3" s="0" t="s">
        <v>2712</v>
      </c>
      <c r="G3" s="0" t="s">
        <v>109</v>
      </c>
    </row>
    <row customHeight="1" ht="11.25">
      <c r="A4" s="0" t="s">
        <v>16</v>
      </c>
      <c r="B4" s="0" t="s">
        <v>2715</v>
      </c>
      <c r="C4" s="0" t="s">
        <v>2716</v>
      </c>
      <c r="D4" s="0" t="s">
        <v>2715</v>
      </c>
      <c r="E4" s="0" t="s">
        <v>2716</v>
      </c>
      <c r="F4" s="0" t="s">
        <v>2712</v>
      </c>
      <c r="G4" s="0" t="s">
        <v>89</v>
      </c>
    </row>
    <row customHeight="1" ht="11.25">
      <c r="A5" s="0" t="s">
        <v>16</v>
      </c>
      <c r="B5" s="0" t="s">
        <v>2717</v>
      </c>
      <c r="C5" s="0" t="s">
        <v>2718</v>
      </c>
      <c r="D5" s="0" t="s">
        <v>2717</v>
      </c>
      <c r="E5" s="0" t="s">
        <v>2718</v>
      </c>
      <c r="F5" s="0" t="s">
        <v>2712</v>
      </c>
      <c r="G5" s="0" t="s">
        <v>90</v>
      </c>
    </row>
    <row customHeight="1" ht="11.25">
      <c r="A6" s="0" t="s">
        <v>16</v>
      </c>
      <c r="B6" s="0" t="s">
        <v>99</v>
      </c>
      <c r="C6" s="0" t="s">
        <v>100</v>
      </c>
      <c r="D6" s="0" t="s">
        <v>99</v>
      </c>
      <c r="E6" s="0" t="s">
        <v>100</v>
      </c>
      <c r="F6" s="0" t="s">
        <v>2712</v>
      </c>
      <c r="G6" s="0" t="s">
        <v>98</v>
      </c>
    </row>
    <row customHeight="1" ht="11.25">
      <c r="A7" s="0" t="s">
        <v>16</v>
      </c>
      <c r="B7" s="0" t="s">
        <v>2719</v>
      </c>
      <c r="C7" s="0" t="s">
        <v>2720</v>
      </c>
      <c r="D7" s="0" t="s">
        <v>2719</v>
      </c>
      <c r="E7" s="0" t="s">
        <v>2720</v>
      </c>
      <c r="F7" s="0" t="s">
        <v>2712</v>
      </c>
      <c r="G7" s="0" t="s">
        <v>91</v>
      </c>
    </row>
    <row customHeight="1" ht="11.25">
      <c r="A8" s="0" t="s">
        <v>16</v>
      </c>
      <c r="B8" s="0" t="s">
        <v>2721</v>
      </c>
      <c r="C8" s="0" t="s">
        <v>2722</v>
      </c>
      <c r="D8" s="0" t="s">
        <v>2721</v>
      </c>
      <c r="E8" s="0" t="s">
        <v>2722</v>
      </c>
      <c r="F8" s="0" t="s">
        <v>2712</v>
      </c>
      <c r="G8" s="0" t="s">
        <v>92</v>
      </c>
    </row>
    <row customHeight="1" ht="11.25">
      <c r="A9" s="0" t="s">
        <v>16</v>
      </c>
      <c r="B9" s="0" t="s">
        <v>2723</v>
      </c>
      <c r="C9" s="0" t="s">
        <v>2724</v>
      </c>
      <c r="D9" s="0" t="s">
        <v>2723</v>
      </c>
      <c r="E9" s="0" t="s">
        <v>2724</v>
      </c>
      <c r="F9" s="0" t="s">
        <v>2712</v>
      </c>
      <c r="G9" s="0" t="s">
        <v>110</v>
      </c>
    </row>
    <row customHeight="1" ht="11.25">
      <c r="A10" s="0" t="s">
        <v>16</v>
      </c>
      <c r="B10" s="0" t="s">
        <v>2725</v>
      </c>
      <c r="C10" s="0" t="s">
        <v>2726</v>
      </c>
      <c r="D10" s="0" t="s">
        <v>2725</v>
      </c>
      <c r="E10" s="0" t="s">
        <v>2726</v>
      </c>
      <c r="F10" s="0" t="s">
        <v>2712</v>
      </c>
      <c r="G10" s="0" t="s">
        <v>146</v>
      </c>
    </row>
    <row customHeight="1" ht="11.25">
      <c r="A11" s="0" t="s">
        <v>16</v>
      </c>
      <c r="B11" s="0" t="s">
        <v>2727</v>
      </c>
      <c r="C11" s="0" t="s">
        <v>2728</v>
      </c>
      <c r="D11" s="0" t="s">
        <v>2727</v>
      </c>
      <c r="E11" s="0" t="s">
        <v>2728</v>
      </c>
      <c r="F11" s="0" t="s">
        <v>2712</v>
      </c>
      <c r="G11" s="0" t="s">
        <v>147</v>
      </c>
    </row>
    <row customHeight="1" ht="11.25">
      <c r="A12" s="0" t="s">
        <v>16</v>
      </c>
      <c r="B12" s="0" t="s">
        <v>2729</v>
      </c>
      <c r="C12" s="0" t="s">
        <v>2730</v>
      </c>
      <c r="D12" s="0" t="s">
        <v>2729</v>
      </c>
      <c r="E12" s="0" t="s">
        <v>2730</v>
      </c>
      <c r="F12" s="0" t="s">
        <v>2712</v>
      </c>
      <c r="G12" s="0" t="s">
        <v>148</v>
      </c>
    </row>
    <row customHeight="1" ht="11.25">
      <c r="A13" s="0" t="s">
        <v>16</v>
      </c>
      <c r="B13" s="0" t="s">
        <v>2731</v>
      </c>
      <c r="C13" s="0" t="s">
        <v>2732</v>
      </c>
      <c r="D13" s="0" t="s">
        <v>2731</v>
      </c>
      <c r="E13" s="0" t="s">
        <v>2732</v>
      </c>
      <c r="F13" s="0" t="s">
        <v>2712</v>
      </c>
      <c r="G13" s="0" t="s">
        <v>149</v>
      </c>
    </row>
    <row customHeight="1" ht="11.25">
      <c r="A14" s="0" t="s">
        <v>16</v>
      </c>
      <c r="B14" s="0" t="s">
        <v>2733</v>
      </c>
      <c r="C14" s="0" t="s">
        <v>2734</v>
      </c>
      <c r="D14" s="0" t="s">
        <v>2733</v>
      </c>
      <c r="E14" s="0" t="s">
        <v>2734</v>
      </c>
      <c r="F14" s="0" t="s">
        <v>2712</v>
      </c>
      <c r="G14" s="0" t="s">
        <v>150</v>
      </c>
    </row>
    <row customHeight="1" ht="11.25">
      <c r="A15" s="0" t="s">
        <v>16</v>
      </c>
      <c r="B15" s="0" t="s">
        <v>2735</v>
      </c>
      <c r="C15" s="0" t="s">
        <v>2736</v>
      </c>
      <c r="D15" s="0" t="s">
        <v>2735</v>
      </c>
      <c r="E15" s="0" t="s">
        <v>2736</v>
      </c>
      <c r="F15" s="0" t="s">
        <v>2712</v>
      </c>
      <c r="G15" s="0" t="s">
        <v>151</v>
      </c>
    </row>
    <row customHeight="1" ht="11.25">
      <c r="A16" s="0" t="s">
        <v>16</v>
      </c>
      <c r="B16" s="0" t="s">
        <v>2737</v>
      </c>
      <c r="C16" s="0" t="s">
        <v>2738</v>
      </c>
      <c r="D16" s="0" t="s">
        <v>2737</v>
      </c>
      <c r="E16" s="0" t="s">
        <v>2738</v>
      </c>
      <c r="F16" s="0" t="s">
        <v>2712</v>
      </c>
      <c r="G16" s="0" t="s">
        <v>1470</v>
      </c>
    </row>
    <row customHeight="1" ht="11.25">
      <c r="A17" s="0" t="s">
        <v>16</v>
      </c>
      <c r="B17" s="0" t="s">
        <v>2739</v>
      </c>
      <c r="C17" s="0" t="s">
        <v>2740</v>
      </c>
      <c r="D17" s="0" t="s">
        <v>2739</v>
      </c>
      <c r="E17" s="0" t="s">
        <v>2740</v>
      </c>
      <c r="F17" s="0" t="s">
        <v>2712</v>
      </c>
      <c r="G17" s="0" t="s">
        <v>1476</v>
      </c>
    </row>
    <row customHeight="1" ht="11.25">
      <c r="A18" s="0" t="s">
        <v>16</v>
      </c>
      <c r="B18" s="0" t="s">
        <v>2741</v>
      </c>
      <c r="C18" s="0" t="s">
        <v>2742</v>
      </c>
      <c r="D18" s="0" t="s">
        <v>2741</v>
      </c>
      <c r="E18" s="0" t="s">
        <v>2742</v>
      </c>
      <c r="F18" s="0" t="s">
        <v>2712</v>
      </c>
      <c r="G18" s="0" t="s">
        <v>1488</v>
      </c>
    </row>
    <row customHeight="1" ht="11.25">
      <c r="A19" s="0" t="s">
        <v>16</v>
      </c>
      <c r="B19" s="0" t="s">
        <v>2743</v>
      </c>
      <c r="C19" s="0" t="s">
        <v>2744</v>
      </c>
      <c r="D19" s="0" t="s">
        <v>2743</v>
      </c>
      <c r="E19" s="0" t="s">
        <v>2744</v>
      </c>
      <c r="F19" s="0" t="s">
        <v>2712</v>
      </c>
      <c r="G19" s="0" t="s">
        <v>1502</v>
      </c>
    </row>
    <row customHeight="1" ht="11.25">
      <c r="A20" s="0" t="s">
        <v>16</v>
      </c>
      <c r="B20" s="0" t="s">
        <v>2745</v>
      </c>
      <c r="C20" s="0" t="s">
        <v>2746</v>
      </c>
      <c r="D20" s="0" t="s">
        <v>2745</v>
      </c>
      <c r="E20" s="0" t="s">
        <v>2746</v>
      </c>
      <c r="F20" s="0" t="s">
        <v>2747</v>
      </c>
      <c r="G20" s="0" t="s">
        <v>1514</v>
      </c>
    </row>
    <row customHeight="1" ht="11.25">
      <c r="A21" s="0" t="s">
        <v>16</v>
      </c>
      <c r="B21" s="0" t="s">
        <v>2748</v>
      </c>
      <c r="C21" s="0" t="s">
        <v>2749</v>
      </c>
      <c r="D21" s="0" t="s">
        <v>2748</v>
      </c>
      <c r="E21" s="0" t="s">
        <v>2749</v>
      </c>
      <c r="F21" s="0" t="s">
        <v>2747</v>
      </c>
      <c r="G21" s="0" t="s">
        <v>1523</v>
      </c>
    </row>
    <row customHeight="1" ht="11.25">
      <c r="A22" s="0" t="s">
        <v>16</v>
      </c>
      <c r="B22" s="0" t="s">
        <v>2750</v>
      </c>
      <c r="C22" s="0" t="s">
        <v>2751</v>
      </c>
      <c r="D22" s="0" t="s">
        <v>2750</v>
      </c>
      <c r="E22" s="0" t="s">
        <v>2751</v>
      </c>
      <c r="F22" s="0" t="s">
        <v>2747</v>
      </c>
      <c r="G22" s="0" t="s">
        <v>1539</v>
      </c>
    </row>
    <row customHeight="1" ht="11.25">
      <c r="A23" s="0" t="s">
        <v>16</v>
      </c>
      <c r="B23" s="0" t="s">
        <v>2752</v>
      </c>
      <c r="C23" s="0" t="s">
        <v>2753</v>
      </c>
      <c r="D23" s="0" t="s">
        <v>2752</v>
      </c>
      <c r="E23" s="0" t="s">
        <v>2753</v>
      </c>
      <c r="F23" s="0" t="s">
        <v>2747</v>
      </c>
      <c r="G23" s="0" t="s">
        <v>1546</v>
      </c>
    </row>
    <row customHeight="1" ht="11.25">
      <c r="A24" s="0" t="s">
        <v>16</v>
      </c>
      <c r="B24" s="0" t="s">
        <v>2754</v>
      </c>
      <c r="C24" s="0" t="s">
        <v>2755</v>
      </c>
      <c r="D24" s="0" t="s">
        <v>2754</v>
      </c>
      <c r="E24" s="0" t="s">
        <v>2755</v>
      </c>
      <c r="F24" s="0" t="s">
        <v>2747</v>
      </c>
      <c r="G24" s="0" t="s">
        <v>1554</v>
      </c>
    </row>
    <row customHeight="1" ht="11.25">
      <c r="A25" s="0" t="s">
        <v>16</v>
      </c>
      <c r="B25" s="0" t="s">
        <v>2756</v>
      </c>
      <c r="C25" s="0" t="s">
        <v>2757</v>
      </c>
      <c r="D25" s="0" t="s">
        <v>2756</v>
      </c>
      <c r="E25" s="0" t="s">
        <v>2757</v>
      </c>
      <c r="F25" s="0" t="s">
        <v>2747</v>
      </c>
      <c r="G25" s="0" t="s">
        <v>1561</v>
      </c>
    </row>
    <row customHeight="1" ht="11.25">
      <c r="A26" s="0" t="s">
        <v>16</v>
      </c>
      <c r="B26" s="0" t="s">
        <v>2758</v>
      </c>
      <c r="C26" s="0" t="s">
        <v>2759</v>
      </c>
      <c r="D26" s="0" t="s">
        <v>2758</v>
      </c>
      <c r="E26" s="0" t="s">
        <v>2759</v>
      </c>
      <c r="F26" s="0" t="s">
        <v>2747</v>
      </c>
      <c r="G26" s="0" t="s">
        <v>1565</v>
      </c>
    </row>
    <row customHeight="1" ht="11.25">
      <c r="A27" s="0" t="s">
        <v>16</v>
      </c>
      <c r="B27" s="0" t="s">
        <v>2760</v>
      </c>
      <c r="C27" s="0" t="s">
        <v>2761</v>
      </c>
      <c r="D27" s="0" t="s">
        <v>2760</v>
      </c>
      <c r="E27" s="0" t="s">
        <v>2761</v>
      </c>
      <c r="F27" s="0" t="s">
        <v>2747</v>
      </c>
      <c r="G27" s="0" t="s">
        <v>1570</v>
      </c>
    </row>
    <row customHeight="1" ht="11.25">
      <c r="A28" s="0" t="s">
        <v>16</v>
      </c>
      <c r="B28" s="0" t="s">
        <v>2762</v>
      </c>
      <c r="C28" s="0" t="s">
        <v>2763</v>
      </c>
      <c r="D28" s="0" t="s">
        <v>2762</v>
      </c>
      <c r="E28" s="0" t="s">
        <v>2763</v>
      </c>
      <c r="F28" s="0" t="s">
        <v>2747</v>
      </c>
      <c r="G28" s="0" t="s">
        <v>1578</v>
      </c>
    </row>
    <row customHeight="1" ht="11.25">
      <c r="A29" s="0" t="s">
        <v>16</v>
      </c>
      <c r="B29" s="0" t="s">
        <v>2764</v>
      </c>
      <c r="C29" s="0" t="s">
        <v>2765</v>
      </c>
      <c r="D29" s="0" t="s">
        <v>2764</v>
      </c>
      <c r="E29" s="0" t="s">
        <v>2765</v>
      </c>
      <c r="F29" s="0" t="s">
        <v>2747</v>
      </c>
      <c r="G29" s="0" t="s">
        <v>1580</v>
      </c>
    </row>
    <row customHeight="1" ht="11.25">
      <c r="A30" s="0" t="s">
        <v>16</v>
      </c>
      <c r="B30" s="0" t="s">
        <v>2766</v>
      </c>
      <c r="C30" s="0" t="s">
        <v>2767</v>
      </c>
      <c r="D30" s="0" t="s">
        <v>2766</v>
      </c>
      <c r="E30" s="0" t="s">
        <v>2767</v>
      </c>
      <c r="F30" s="0" t="s">
        <v>2747</v>
      </c>
      <c r="G30" s="0" t="s">
        <v>1583</v>
      </c>
    </row>
    <row customHeight="1" ht="11.25">
      <c r="A31" s="0" t="s">
        <v>16</v>
      </c>
      <c r="B31" s="0" t="s">
        <v>2768</v>
      </c>
      <c r="C31" s="0" t="s">
        <v>2769</v>
      </c>
      <c r="D31" s="0" t="s">
        <v>2768</v>
      </c>
      <c r="E31" s="0" t="s">
        <v>2769</v>
      </c>
      <c r="F31" s="0" t="s">
        <v>2747</v>
      </c>
      <c r="G31" s="0" t="s">
        <v>1589</v>
      </c>
    </row>
    <row customHeight="1" ht="11.25">
      <c r="A32" s="0" t="s">
        <v>16</v>
      </c>
      <c r="B32" s="0" t="s">
        <v>2770</v>
      </c>
      <c r="C32" s="0" t="s">
        <v>2771</v>
      </c>
      <c r="D32" s="0" t="s">
        <v>2770</v>
      </c>
      <c r="E32" s="0" t="s">
        <v>2771</v>
      </c>
      <c r="F32" s="0" t="s">
        <v>2747</v>
      </c>
      <c r="G32" s="0" t="s">
        <v>1591</v>
      </c>
    </row>
    <row customHeight="1" ht="11.25">
      <c r="A33" s="0" t="s">
        <v>16</v>
      </c>
      <c r="B33" s="0" t="s">
        <v>2772</v>
      </c>
      <c r="C33" s="0" t="s">
        <v>2773</v>
      </c>
      <c r="D33" s="0" t="s">
        <v>2772</v>
      </c>
      <c r="E33" s="0" t="s">
        <v>2773</v>
      </c>
      <c r="F33" s="0" t="s">
        <v>2747</v>
      </c>
      <c r="G33" s="0" t="s">
        <v>1593</v>
      </c>
    </row>
    <row customHeight="1" ht="11.25">
      <c r="A34" s="0" t="s">
        <v>16</v>
      </c>
      <c r="B34" s="0" t="s">
        <v>2774</v>
      </c>
      <c r="C34" s="0" t="s">
        <v>2775</v>
      </c>
      <c r="D34" s="0" t="s">
        <v>2774</v>
      </c>
      <c r="E34" s="0" t="s">
        <v>2775</v>
      </c>
      <c r="F34" s="0" t="s">
        <v>2747</v>
      </c>
      <c r="G34" s="0" t="s">
        <v>1595</v>
      </c>
    </row>
    <row customHeight="1" ht="11.25">
      <c r="A35" s="0" t="s">
        <v>16</v>
      </c>
      <c r="B35" s="0" t="s">
        <v>2776</v>
      </c>
      <c r="C35" s="0" t="s">
        <v>2777</v>
      </c>
      <c r="D35" s="0" t="s">
        <v>2776</v>
      </c>
      <c r="E35" s="0" t="s">
        <v>2777</v>
      </c>
      <c r="F35" s="0" t="s">
        <v>2747</v>
      </c>
      <c r="G35" s="0" t="s">
        <v>1600</v>
      </c>
    </row>
    <row customHeight="1" ht="11.25">
      <c r="A36" s="0" t="s">
        <v>16</v>
      </c>
      <c r="B36" s="0" t="s">
        <v>2778</v>
      </c>
      <c r="C36" s="0" t="s">
        <v>2779</v>
      </c>
      <c r="D36" s="0" t="s">
        <v>2778</v>
      </c>
      <c r="E36" s="0" t="s">
        <v>2779</v>
      </c>
      <c r="F36" s="0" t="s">
        <v>2747</v>
      </c>
      <c r="G36" s="0" t="s">
        <v>1605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E9886-5BAD-36C8-7084-BB84BF753C5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2825</v>
      </c>
      <c r="B1" s="835" t="s">
        <v>2826</v>
      </c>
      <c r="C1" s="835" t="s">
        <v>1173</v>
      </c>
    </row>
    <row customHeight="1" ht="11.25">
      <c r="A2" s="835">
        <v>4189678</v>
      </c>
      <c r="B2" s="835" t="s">
        <v>2827</v>
      </c>
      <c r="C2" s="835" t="s">
        <v>2828</v>
      </c>
    </row>
    <row customHeight="1" ht="11.25">
      <c r="A3" s="835">
        <v>4190415</v>
      </c>
      <c r="B3" s="835" t="s">
        <v>2829</v>
      </c>
      <c r="C3" s="835" t="s">
        <v>2828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DD93B-F618-9348-0228-3814A575CA1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2830</v>
      </c>
      <c r="B1" s="163" t="s">
        <v>2831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2D6FF-B098-0674-8EEC-DF60CF47C83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2832</v>
      </c>
      <c r="B1" s="0" t="b">
        <v>1</v>
      </c>
    </row>
    <row customHeight="1" ht="11.25">
      <c r="A2" s="0" t="s">
        <v>2833</v>
      </c>
      <c r="B2" s="0" t="b">
        <v>0</v>
      </c>
    </row>
    <row customHeight="1" ht="11.25">
      <c r="A3" s="0" t="s">
        <v>2834</v>
      </c>
      <c r="B3" s="0" t="b">
        <v>0</v>
      </c>
    </row>
    <row customHeight="1" ht="11.25">
      <c r="A4" s="0" t="s">
        <v>2835</v>
      </c>
      <c r="B4" s="0" t="b">
        <v>0</v>
      </c>
    </row>
    <row customHeight="1" ht="11.25">
      <c r="A5" s="0" t="s">
        <v>2836</v>
      </c>
      <c r="B5" s="0" t="b">
        <v>1</v>
      </c>
    </row>
    <row customHeight="1" ht="11.25">
      <c r="A6" s="0" t="s">
        <v>2837</v>
      </c>
      <c r="B6" s="0" t="b">
        <v>0</v>
      </c>
    </row>
    <row customHeight="1" ht="11.25">
      <c r="A7" s="0" t="s">
        <v>2838</v>
      </c>
      <c r="B7" s="0" t="b">
        <v>0</v>
      </c>
    </row>
    <row customHeight="1" ht="11.25">
      <c r="A8" s="0" t="s">
        <v>2839</v>
      </c>
      <c r="B8" s="0" t="b">
        <v>0</v>
      </c>
    </row>
    <row customHeight="1" ht="11.25">
      <c r="A9" s="0" t="s">
        <v>2840</v>
      </c>
      <c r="B9" s="0" t="b">
        <v>0</v>
      </c>
    </row>
    <row customHeight="1" ht="11.25">
      <c r="A10" s="0" t="s">
        <v>2841</v>
      </c>
      <c r="B10" s="0" t="b">
        <v>0</v>
      </c>
    </row>
    <row customHeight="1" ht="11.25">
      <c r="A11" s="0" t="s">
        <v>2842</v>
      </c>
      <c r="B11" s="0" t="b">
        <v>0</v>
      </c>
    </row>
    <row customHeight="1" ht="11.25">
      <c r="A12" s="0" t="s">
        <v>2843</v>
      </c>
      <c r="B12" s="0" t="b">
        <v>0</v>
      </c>
    </row>
    <row customHeight="1" ht="11.25">
      <c r="A13" s="0" t="s">
        <v>2844</v>
      </c>
      <c r="B13" s="0" t="b">
        <v>0</v>
      </c>
    </row>
    <row customHeight="1" ht="11.25">
      <c r="A14" s="0" t="s">
        <v>2845</v>
      </c>
      <c r="B14" s="0" t="b">
        <v>1</v>
      </c>
    </row>
    <row customHeight="1" ht="11.25">
      <c r="A15" s="0" t="s">
        <v>2846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9A1C7-3748-0248-68F8-B7D7D4AD74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60998-AEA8-CD02-5F38-BD554C9257F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2847</v>
      </c>
      <c r="B1" s="67" t="s">
        <v>2848</v>
      </c>
    </row>
    <row customHeight="1" ht="11.25">
      <c r="A2" s="64" t="s">
        <v>2849</v>
      </c>
      <c r="B2" s="64" t="s">
        <v>2850</v>
      </c>
    </row>
    <row customHeight="1" ht="11.25">
      <c r="A3" s="64" t="s">
        <v>2851</v>
      </c>
      <c r="B3" s="64" t="s">
        <v>2852</v>
      </c>
    </row>
    <row customHeight="1" ht="11.25">
      <c r="A4" s="64" t="s">
        <v>2853</v>
      </c>
      <c r="B4" s="64" t="s">
        <v>2854</v>
      </c>
    </row>
    <row customHeight="1" ht="11.25">
      <c r="A5" s="64" t="s">
        <v>2855</v>
      </c>
      <c r="B5" s="64" t="s">
        <v>2856</v>
      </c>
    </row>
    <row customHeight="1" ht="11.25">
      <c r="A6" s="64" t="s">
        <v>2857</v>
      </c>
      <c r="B6" s="64" t="s">
        <v>2858</v>
      </c>
    </row>
    <row customHeight="1" ht="11.25">
      <c r="A7" s="64" t="s">
        <v>2859</v>
      </c>
      <c r="B7" s="64" t="s">
        <v>2860</v>
      </c>
    </row>
    <row customHeight="1" ht="11.25">
      <c r="A8" s="64" t="s">
        <v>2861</v>
      </c>
      <c r="B8" s="64" t="s">
        <v>2862</v>
      </c>
    </row>
    <row customHeight="1" ht="11.25">
      <c r="A9" s="64" t="s">
        <v>2863</v>
      </c>
      <c r="B9" s="64" t="s">
        <v>2864</v>
      </c>
    </row>
    <row customHeight="1" ht="11.25">
      <c r="A10" s="64" t="s">
        <v>2865</v>
      </c>
      <c r="B10" s="64" t="s">
        <v>2866</v>
      </c>
    </row>
    <row customHeight="1" ht="11.25">
      <c r="A11" s="64" t="s">
        <v>2867</v>
      </c>
      <c r="B11" s="64" t="s">
        <v>2868</v>
      </c>
    </row>
    <row customHeight="1" ht="11.25">
      <c r="A12" s="64" t="s">
        <v>2869</v>
      </c>
      <c r="B12" s="64" t="s">
        <v>2870</v>
      </c>
    </row>
    <row customHeight="1" ht="11.25">
      <c r="A13" s="64" t="s">
        <v>2871</v>
      </c>
      <c r="B13" s="64" t="s">
        <v>2872</v>
      </c>
    </row>
    <row customHeight="1" ht="11.25">
      <c r="A14" s="64" t="s">
        <v>2873</v>
      </c>
      <c r="B14" s="64" t="s">
        <v>2874</v>
      </c>
    </row>
    <row customHeight="1" ht="11.25">
      <c r="A15" s="64" t="s">
        <v>2875</v>
      </c>
      <c r="B15" s="64" t="s">
        <v>2876</v>
      </c>
    </row>
    <row customHeight="1" ht="11.25">
      <c r="A16" s="64" t="s">
        <v>2877</v>
      </c>
      <c r="B16" s="64" t="s">
        <v>2878</v>
      </c>
    </row>
    <row customHeight="1" ht="11.25">
      <c r="A17" s="64" t="s">
        <v>2879</v>
      </c>
      <c r="B17" s="64" t="s">
        <v>2880</v>
      </c>
    </row>
    <row customHeight="1" ht="11.25">
      <c r="A18" s="64" t="s">
        <v>2881</v>
      </c>
      <c r="B18" s="64" t="s">
        <v>2882</v>
      </c>
    </row>
    <row customHeight="1" ht="11.25">
      <c r="A19" s="64" t="s">
        <v>2883</v>
      </c>
      <c r="B19" s="64" t="s">
        <v>2884</v>
      </c>
    </row>
    <row customHeight="1" ht="11.25">
      <c r="A20" s="64" t="s">
        <v>2885</v>
      </c>
      <c r="B20" s="64" t="s">
        <v>2886</v>
      </c>
    </row>
    <row customHeight="1" ht="11.25">
      <c r="A21" s="64" t="s">
        <v>2887</v>
      </c>
      <c r="B21" s="64" t="s">
        <v>2888</v>
      </c>
    </row>
    <row customHeight="1" ht="11.25">
      <c r="A22" s="64" t="s">
        <v>2889</v>
      </c>
      <c r="B22" s="64" t="s">
        <v>2890</v>
      </c>
    </row>
    <row customHeight="1" ht="11.25">
      <c r="A23" s="64" t="s">
        <v>2891</v>
      </c>
      <c r="B23" s="64" t="s">
        <v>2892</v>
      </c>
    </row>
    <row customHeight="1" ht="11.25">
      <c r="A24" s="64" t="s">
        <v>2893</v>
      </c>
      <c r="B24" s="64" t="s">
        <v>2894</v>
      </c>
    </row>
    <row customHeight="1" ht="11.25">
      <c r="A25" s="64" t="s">
        <v>2895</v>
      </c>
      <c r="B25" s="64" t="s">
        <v>2896</v>
      </c>
    </row>
    <row customHeight="1" ht="11.25">
      <c r="A26" s="64" t="s">
        <v>2897</v>
      </c>
      <c r="B26" s="64" t="s">
        <v>2898</v>
      </c>
    </row>
    <row customHeight="1" ht="11.25">
      <c r="A27" s="64" t="s">
        <v>2899</v>
      </c>
      <c r="B27" s="64" t="s">
        <v>2900</v>
      </c>
    </row>
    <row customHeight="1" ht="11.25">
      <c r="A28" s="64" t="s">
        <v>2901</v>
      </c>
      <c r="B28" s="64" t="s">
        <v>2902</v>
      </c>
    </row>
    <row customHeight="1" ht="11.25">
      <c r="A29" s="64" t="s">
        <v>2903</v>
      </c>
      <c r="B29" s="64" t="s">
        <v>2904</v>
      </c>
    </row>
    <row customHeight="1" ht="11.25">
      <c r="A30" s="64" t="s">
        <v>2905</v>
      </c>
      <c r="B30" s="64" t="s">
        <v>2906</v>
      </c>
    </row>
    <row customHeight="1" ht="11.25">
      <c r="A31" s="64" t="s">
        <v>2907</v>
      </c>
      <c r="B31" s="64" t="s">
        <v>2908</v>
      </c>
    </row>
    <row customHeight="1" ht="11.25">
      <c r="A32" s="64" t="s">
        <v>2909</v>
      </c>
      <c r="B32" s="64" t="s">
        <v>2910</v>
      </c>
    </row>
    <row customHeight="1" ht="11.25">
      <c r="A33" s="64" t="s">
        <v>2911</v>
      </c>
      <c r="B33" s="64" t="s">
        <v>2912</v>
      </c>
    </row>
    <row customHeight="1" ht="11.25">
      <c r="A34" s="64" t="s">
        <v>2913</v>
      </c>
      <c r="B34" s="64" t="s">
        <v>2914</v>
      </c>
    </row>
    <row customHeight="1" ht="11.25">
      <c r="A35" s="64" t="s">
        <v>2915</v>
      </c>
      <c r="B35" s="64" t="s">
        <v>2916</v>
      </c>
    </row>
    <row customHeight="1" ht="11.25">
      <c r="A36" s="64" t="s">
        <v>2917</v>
      </c>
      <c r="B36" s="64" t="s">
        <v>2918</v>
      </c>
    </row>
    <row customHeight="1" ht="11.25">
      <c r="A37" s="64" t="s">
        <v>2919</v>
      </c>
      <c r="B37" s="64" t="s">
        <v>2920</v>
      </c>
    </row>
    <row customHeight="1" ht="11.25">
      <c r="A38" s="64" t="s">
        <v>2921</v>
      </c>
      <c r="B38" s="64" t="s">
        <v>2922</v>
      </c>
    </row>
    <row customHeight="1" ht="11.25">
      <c r="A39" s="64" t="s">
        <v>2923</v>
      </c>
      <c r="B39" s="64" t="s">
        <v>2924</v>
      </c>
    </row>
    <row customHeight="1" ht="11.25">
      <c r="A40" s="64" t="s">
        <v>2925</v>
      </c>
      <c r="B40" s="64" t="s">
        <v>2926</v>
      </c>
    </row>
    <row customHeight="1" ht="11.25">
      <c r="A41" s="64" t="s">
        <v>2927</v>
      </c>
      <c r="B41" s="64" t="s">
        <v>2928</v>
      </c>
    </row>
    <row customHeight="1" ht="11.25">
      <c r="A42" s="64" t="s">
        <v>2929</v>
      </c>
      <c r="B42" s="64" t="s">
        <v>2930</v>
      </c>
    </row>
    <row customHeight="1" ht="11.25">
      <c r="A43" s="64" t="s">
        <v>2931</v>
      </c>
      <c r="B43" s="64" t="s">
        <v>2932</v>
      </c>
    </row>
    <row customHeight="1" ht="11.25">
      <c r="A44" s="64" t="s">
        <v>2933</v>
      </c>
      <c r="B44" s="64" t="s">
        <v>2934</v>
      </c>
    </row>
    <row customHeight="1" ht="11.25">
      <c r="A45" s="64" t="s">
        <v>2935</v>
      </c>
      <c r="B45" s="64" t="s">
        <v>2936</v>
      </c>
    </row>
    <row customHeight="1" ht="11.25">
      <c r="A46" s="64" t="s">
        <v>2937</v>
      </c>
      <c r="B46" s="64" t="s">
        <v>2938</v>
      </c>
    </row>
    <row customHeight="1" ht="11.25">
      <c r="A47" s="64" t="s">
        <v>2939</v>
      </c>
      <c r="B47" s="64" t="s">
        <v>2940</v>
      </c>
    </row>
    <row customHeight="1" ht="11.25">
      <c r="A48" s="64" t="s">
        <v>2941</v>
      </c>
      <c r="B48" s="64" t="s">
        <v>2942</v>
      </c>
    </row>
    <row customHeight="1" ht="11.25">
      <c r="A49" s="64" t="s">
        <v>2943</v>
      </c>
      <c r="B49" s="64" t="s">
        <v>2944</v>
      </c>
    </row>
    <row customHeight="1" ht="11.25">
      <c r="A50" s="64" t="s">
        <v>2945</v>
      </c>
      <c r="B50" s="64" t="s">
        <v>2946</v>
      </c>
    </row>
    <row customHeight="1" ht="11.25">
      <c r="A51" s="64" t="s">
        <v>2947</v>
      </c>
      <c r="B51" s="64" t="s">
        <v>2948</v>
      </c>
    </row>
    <row customHeight="1" ht="11.25">
      <c r="A52" s="64" t="s">
        <v>2949</v>
      </c>
      <c r="B52" s="64" t="s">
        <v>2950</v>
      </c>
    </row>
    <row customHeight="1" ht="11.25">
      <c r="A53" s="64" t="s">
        <v>2951</v>
      </c>
      <c r="B53" s="64" t="s">
        <v>2952</v>
      </c>
    </row>
    <row customHeight="1" ht="11.25">
      <c r="A54" s="64" t="s">
        <v>2953</v>
      </c>
      <c r="B54" s="64" t="s">
        <v>2954</v>
      </c>
    </row>
    <row customHeight="1" ht="11.25">
      <c r="A55" s="64" t="s">
        <v>2955</v>
      </c>
      <c r="B55" s="64" t="s">
        <v>2956</v>
      </c>
    </row>
    <row customHeight="1" ht="11.25">
      <c r="A56" s="64" t="s">
        <v>2957</v>
      </c>
      <c r="B56" s="64" t="s">
        <v>2958</v>
      </c>
    </row>
    <row customHeight="1" ht="11.25">
      <c r="A57" s="64" t="s">
        <v>2959</v>
      </c>
      <c r="B57" s="64" t="s">
        <v>2960</v>
      </c>
    </row>
    <row customHeight="1" ht="11.25">
      <c r="A58" s="64" t="s">
        <v>2961</v>
      </c>
      <c r="B58" s="64" t="s">
        <v>2962</v>
      </c>
    </row>
    <row customHeight="1" ht="11.25">
      <c r="A59" s="64" t="s">
        <v>2963</v>
      </c>
      <c r="B59" s="64" t="s">
        <v>2964</v>
      </c>
    </row>
    <row customHeight="1" ht="11.25">
      <c r="A60" s="64" t="s">
        <v>2965</v>
      </c>
      <c r="B60" s="64" t="s">
        <v>2966</v>
      </c>
    </row>
    <row customHeight="1" ht="11.25">
      <c r="A61" s="64"/>
      <c r="B61" s="64" t="s">
        <v>2967</v>
      </c>
    </row>
    <row customHeight="1" ht="11.25">
      <c r="A62" s="64"/>
      <c r="B62" s="64" t="s">
        <v>2968</v>
      </c>
    </row>
    <row customHeight="1" ht="11.25">
      <c r="A63" s="64"/>
      <c r="B63" s="64" t="s">
        <v>2969</v>
      </c>
    </row>
    <row customHeight="1" ht="11.25">
      <c r="A64" s="64"/>
      <c r="B64" s="64" t="s">
        <v>2970</v>
      </c>
    </row>
    <row customHeight="1" ht="11.25">
      <c r="A65" s="64"/>
      <c r="B65" s="64" t="s">
        <v>2971</v>
      </c>
    </row>
    <row customHeight="1" ht="11.25">
      <c r="A66" s="64"/>
      <c r="B66" s="64" t="s">
        <v>2972</v>
      </c>
    </row>
    <row customHeight="1" ht="11.25">
      <c r="A67" s="64"/>
      <c r="B67" s="64" t="s">
        <v>2973</v>
      </c>
    </row>
    <row customHeight="1" ht="11.25">
      <c r="A68" s="64"/>
      <c r="B68" s="64" t="s">
        <v>2974</v>
      </c>
    </row>
    <row customHeight="1" ht="11.25">
      <c r="A69" s="64"/>
      <c r="B69" s="64" t="s">
        <v>2975</v>
      </c>
    </row>
    <row customHeight="1" ht="11.25">
      <c r="A70" s="64"/>
      <c r="B70" s="64" t="s">
        <v>2976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AF9A8-63E8-979B-3DF1-86B55BF4BC8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2977</v>
      </c>
    </row>
    <row customHeight="1" ht="90">
      <c r="B2" s="94" t="s">
        <v>2978</v>
      </c>
    </row>
    <row customHeight="1" ht="67.5">
      <c r="B3" s="94" t="s">
        <v>2979</v>
      </c>
    </row>
    <row customHeight="1" ht="33.75">
      <c r="B4" s="94" t="s">
        <v>2980</v>
      </c>
    </row>
    <row customHeight="1" ht="11.25">
      <c r="B5" s="94" t="s">
        <v>2981</v>
      </c>
    </row>
    <row customHeight="1" ht="22.5">
      <c r="B6" s="94" t="s">
        <v>2982</v>
      </c>
    </row>
    <row customHeight="1" ht="22.5">
      <c r="B7" s="94" t="s">
        <v>2983</v>
      </c>
    </row>
    <row customHeight="1" ht="22.5">
      <c r="B8" s="94" t="s">
        <v>2984</v>
      </c>
    </row>
    <row customHeight="1" ht="22.5">
      <c r="B9" s="94" t="s">
        <v>2985</v>
      </c>
    </row>
    <row customHeight="1" ht="56.25">
      <c r="B10" s="94" t="s">
        <v>2986</v>
      </c>
    </row>
    <row customHeight="1" ht="12.75">
      <c r="B11" s="159" t="s">
        <v>2987</v>
      </c>
    </row>
    <row customHeight="1" ht="11.25">
      <c r="B12" s="93" t="s">
        <v>2988</v>
      </c>
    </row>
    <row customHeight="1" ht="22.5">
      <c r="B13" s="94" t="s">
        <v>2989</v>
      </c>
    </row>
    <row customHeight="1" ht="67.5">
      <c r="B14" s="94" t="s">
        <v>2990</v>
      </c>
    </row>
    <row customHeight="1" ht="22.5">
      <c r="B15" s="94" t="s">
        <v>2991</v>
      </c>
    </row>
    <row customHeight="1" ht="11.25">
      <c r="B16" s="93" t="s">
        <v>2992</v>
      </c>
      <c r="D16" s="100"/>
    </row>
    <row customHeight="1" ht="33.75">
      <c r="B17" s="94" t="s">
        <v>2993</v>
      </c>
    </row>
    <row customHeight="1" ht="33.75">
      <c r="B18" s="94" t="s">
        <v>2994</v>
      </c>
    </row>
    <row customHeight="1" ht="11.25">
      <c r="B19" s="94" t="s">
        <v>2995</v>
      </c>
    </row>
    <row customHeight="1" ht="33.75">
      <c r="B20" s="94" t="s">
        <v>2996</v>
      </c>
    </row>
    <row customHeight="1" ht="11.25">
      <c r="B21" s="93" t="s">
        <v>2997</v>
      </c>
    </row>
    <row customHeight="1" ht="11.25">
      <c r="B22" s="94" t="s">
        <v>2998</v>
      </c>
    </row>
    <row r="24" customHeight="1" ht="22.5">
      <c r="B24" s="161" t="s">
        <v>2999</v>
      </c>
    </row>
    <row r="26" customHeight="1" ht="11.25">
      <c r="B26" s="93" t="s">
        <v>3000</v>
      </c>
    </row>
    <row customHeight="1" ht="22.5">
      <c r="B27" s="160" t="s">
        <v>397</v>
      </c>
    </row>
    <row customHeight="1" ht="56.25">
      <c r="B28" s="160" t="s">
        <v>3001</v>
      </c>
    </row>
    <row customHeight="1" ht="11.25">
      <c r="B29" s="210" t="s">
        <v>3002</v>
      </c>
    </row>
    <row customHeight="1" ht="22.5">
      <c r="B30" s="160" t="s">
        <v>3003</v>
      </c>
    </row>
    <row r="32" customHeight="1" ht="11.25">
      <c r="A32" s="188"/>
      <c r="B32" s="189" t="s">
        <v>3004</v>
      </c>
    </row>
    <row customHeight="1" ht="14.25">
      <c r="A33" s="190">
        <v>1</v>
      </c>
      <c r="B33" s="191" t="s">
        <v>3005</v>
      </c>
    </row>
    <row customHeight="1" ht="14.25">
      <c r="A34" s="190">
        <v>2</v>
      </c>
      <c r="B34" s="191" t="s">
        <v>3006</v>
      </c>
    </row>
    <row customHeight="1" ht="11.25">
      <c r="B35" s="189" t="s">
        <v>3007</v>
      </c>
    </row>
    <row customHeight="1" ht="11.25">
      <c r="B36" s="191" t="s">
        <v>3008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39DF8-E0A8-CE78-AED8-63CE2D5D33E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353</v>
      </c>
      <c r="I1" s="2217"/>
      <c r="V1" s="1607" t="s">
        <v>14</v>
      </c>
    </row>
    <row s="1635" customFormat="1" customHeight="1" ht="14.25" hidden="1">
      <c r="C2" s="1619"/>
      <c r="D2" s="2233" t="s">
        <v>108</v>
      </c>
      <c r="E2" s="2235"/>
      <c r="F2" s="1625"/>
      <c r="G2" s="1620" t="s">
        <v>108</v>
      </c>
      <c r="H2" s="1623"/>
      <c r="I2" s="1621"/>
      <c r="L2" s="1622"/>
      <c r="M2" s="1622"/>
      <c r="N2" s="1622"/>
      <c r="O2" s="1622" t="s">
        <v>383</v>
      </c>
      <c r="P2" s="1622"/>
      <c r="Q2" s="1622"/>
      <c r="R2" s="1624" t="s">
        <v>382</v>
      </c>
      <c r="S2" s="1624" t="s">
        <v>382</v>
      </c>
      <c r="T2" s="1622"/>
      <c r="U2" s="1622"/>
      <c r="V2" s="1618">
        <v>0</v>
      </c>
    </row>
    <row s="1635" customFormat="1" customHeight="1" ht="14.25" hidden="1">
      <c r="C3" s="1619"/>
      <c r="D3" s="2234"/>
      <c r="E3" s="2236"/>
      <c r="F3" s="405"/>
      <c r="G3" s="869"/>
      <c r="H3" s="869" t="s">
        <v>384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357</v>
      </c>
      <c r="I5" s="702"/>
      <c r="J5" s="702"/>
      <c r="L5" s="1614"/>
      <c r="M5" s="1614"/>
      <c r="N5" s="1614"/>
      <c r="O5" s="1614"/>
      <c r="P5" s="1614"/>
      <c r="Q5" s="1614"/>
      <c r="R5" s="1614"/>
      <c r="S5" s="1614"/>
      <c r="T5" s="1614"/>
      <c r="U5" s="1614"/>
      <c r="V5" s="1613">
        <v>5</v>
      </c>
    </row>
    <row customHeight="1" ht="29.25">
      <c r="C6" s="1516"/>
      <c r="D6" s="2237" t="s">
        <v>385</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301</v>
      </c>
      <c r="E10" s="2219"/>
      <c r="F10" s="2219"/>
      <c r="G10" s="2219"/>
      <c r="H10" s="2219"/>
      <c r="I10" s="2219"/>
      <c r="J10" s="2223" t="s">
        <v>302</v>
      </c>
      <c r="V10" s="1607">
        <v>14</v>
      </c>
    </row>
    <row customHeight="1" ht="27.299999999999997">
      <c r="C11" s="1516"/>
      <c r="D11" s="2127" t="s">
        <v>87</v>
      </c>
      <c r="E11" s="2223" t="s">
        <v>104</v>
      </c>
      <c r="F11" s="2192" t="s">
        <v>87</v>
      </c>
      <c r="G11" s="2193"/>
      <c r="H11" s="2175" t="s">
        <v>386</v>
      </c>
      <c r="I11" s="2175" t="s">
        <v>387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388</v>
      </c>
      <c r="K14" s="1607"/>
      <c r="R14" s="500" t="s">
        <v>382</v>
      </c>
      <c r="S14" s="500" t="s">
        <v>382</v>
      </c>
      <c r="V14" s="1607">
        <v>14</v>
      </c>
    </row>
    <row customHeight="1" ht="14.699999999999998">
      <c r="A15" s="1607"/>
      <c r="C15" s="1516"/>
      <c r="D15" s="2234"/>
      <c r="E15" s="2236"/>
      <c r="F15" s="405"/>
      <c r="G15" s="869"/>
      <c r="H15" s="869" t="s">
        <v>384</v>
      </c>
      <c r="I15" s="313"/>
      <c r="J15" s="2170"/>
      <c r="K15" s="1607"/>
      <c r="R15" s="500"/>
      <c r="S15" s="500"/>
      <c r="V15" s="1607">
        <v>14</v>
      </c>
    </row>
    <row customHeight="1" ht="14.699999999999998">
      <c r="A16" s="1607"/>
      <c r="C16" s="1516"/>
      <c r="D16" s="405"/>
      <c r="E16" s="869" t="s">
        <v>119</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