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<sst xmlns="http://schemas.openxmlformats.org/spreadsheetml/2006/main" count="11971" uniqueCount="3030">
  <si>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</si>
  <si>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</si>
  <si>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</si>
  <si>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</si>
  <si>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</si>
  <si>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</si>
  <si>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</si>
  <si>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</si>
  <si>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</si>
  <si>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</si>
  <si>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</si>
  <si>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</si>
  <si>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</si>
  <si>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</si>
  <si>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</si>
  <si>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</si>
  <si>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</si>
  <si>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</si>
  <si>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</si>
  <si>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</si>
  <si>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</si>
  <si>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</si>
  <si>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</si>
  <si>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</si>
  <si>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</si>
  <si>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</si>
  <si>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</si>
  <si>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</si>
  <si>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</si>
  <si>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</si>
  <si>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</si>
  <si>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</si>
  <si>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</si>
  <si>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</si>
  <si>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</si>
  <si>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</si>
  <si>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</si>
  <si>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</si>
  <si>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</si>
  <si>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</si>
  <si>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</si>
  <si>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</si>
  <si>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</si>
  <si>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</si>
  <si>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</si>
  <si>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</si>
  <si>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</si>
  <si>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</si>
  <si>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</si>
  <si>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</si>
  <si>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</si>
  <si>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</si>
  <si>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</si>
  <si>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</si>
  <si>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</si>
  <si>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</si>
  <si>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</si>
  <si>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</si>
  <si>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</si>
  <si>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</si>
  <si>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</si>
  <si>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</si>
  <si>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</si>
  <si>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</si>
  <si>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</si>
  <si>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</si>
  <si>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</si>
  <si>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</si>
  <si>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</si>
  <si>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</si>
  <si>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</si>
  <si>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</si>
  <si>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</si>
  <si>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</si>
  <si>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</si>
  <si>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</si>
  <si>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</si>
  <si>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</si>
  <si>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</si>
  <si>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</si>
  <si>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</si>
  <si>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</si>
  <si>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</si>
  <si>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</si>
  <si>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</si>
  <si>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</si>
  <si>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</si>
  <si>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</si>
  <si>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</si>
  <si>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</si>
  <si>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</si>
  <si>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</si>
  <si>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</si>
  <si>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</si>
  <si>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</si>
  <si>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</si>
  <si>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</si>
  <si>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</si>
  <si>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</si>
  <si>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</si>
  <si>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</si>
  <si>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</si>
  <si>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</si>
  <si>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</si>
  <si>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</si>
  <si>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</si>
  <si>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</si>
  <si>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</si>
  <si>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</si>
  <si>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</si>
  <si>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</si>
  <si>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</si>
  <si>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</si>
  <si>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</si>
  <si>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</si>
  <si>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Холодное водоснабжение. Питьевая вода г. Невельск и с. Колхозное</t>
  </si>
  <si>
    <t>diff_1</t>
  </si>
  <si>
    <t>4189671</t>
  </si>
  <si>
    <t>a</t>
  </si>
  <si>
    <t>×</t>
  </si>
  <si>
    <t>Холодное водоснабжение. Питьевая вода с. Горнозаводск</t>
  </si>
  <si>
    <t>diff_5</t>
  </si>
  <si>
    <t>Холодное водоснабжение. Питьевая вода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</si>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</sst>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3EF39-6268-0AC2-2958-CFFE5B99B7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05CC8-CFB7-08E2-917B-EDAC4D8FF1A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D6488-7774-6A68-A0C8-33B9242F2E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97028-C109-E3A9-2852-F45D3AFC88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52466-9168-7739-C6E4-0DC63AEC87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7FB18-8697-49F8-2EC7-AAAEE206FC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AF688-F6B8-3357-3384-619B7F778F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0B1D3-25E8-4681-DD55-4870002377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1458-B0FF-97A8-4D68-99D7FD387C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6AFA8-407D-84B8-8A98-7022B74084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236C6-C938-FC88-03B8-5484E482A9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D459D8-7278-AB08-05F8-A424A4BC6F85}" mc:Ignorable="x14ac xr xr2 xr3">
  <sheetPr>
    <tabColor rgb="FFCCCCFF"/>
  </sheetPr>
  <dimension ref="A1:Q79"/>
  <sheetViews>
    <sheetView topLeftCell="C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C7AA3F-8D8C-E6DB-0748-C699EA3335BF}"/>
    <hyperlink ref="H17" location="Титульный!H9" display="Как заполнить?" tooltip="Помощь по работе с полями отчётной формы" xr:uid="{F04B1088-55C1-F6CB-378F-935CC1AA655B}"/>
    <hyperlink ref="H39" location="Титульный!H9" display="Как заполнить?" tooltip="Помощь по работе с полями отчётной формы" xr:uid="{2AD9B403-8278-0318-CD88-E5CF799FDFE7}"/>
    <hyperlink ref="H62" location="Титульный!H9" display="Как заполнить?" tooltip="Помощь по работе с полями отчётной формы" xr:uid="{C264F198-B2D8-64C4-EB58-B6658399D6F8}"/>
    <hyperlink ref="F70" r:id="rId4" xr:uid="{B597AC08-FA5F-0F18-64D8-CEB76338C4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A03E8-83B5-DD48-0A08-97E06778CD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D0118-8328-5BD9-6738-EA886ED66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4B8B9-53A8-F211-BD28-770F5740C7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0499D-DCB8-6F38-0E48-C56D26072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10BB8-5C98-46F8-6478-B784C4A016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467DA-F8CE-D658-2AA8-7EB3525F74B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C6A28-9BD8-8862-FC4F-A2C99CC4E0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1F9BE-AAD8-4F38-90B5-A91CD03482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C72F2-EE08-AA36-CF69-69EC69C4E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2965A-D4E9-2B78-6628-258BE13F82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21D48-59A5-1CF4-1C58-69519069D39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9D657-FDD8-D532-C7C8-41CC618439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52A38-3F98-4198-6CD8-6FE408EBA86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82D68-2577-CC18-6AE8-7E7D75A5C9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4CBB1-542F-56A8-0BAB-5A1BC8F1036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393" t="str">
        <f>IF(J24="","",INDEX(DIFFERENTIATION_UNMERGE_VD,MATCH(J24,DIFFERENTIATION_ID_DIFF,0)))</f>
        <v>Холодное водоснабжение. Питьевая вода</v>
      </c>
      <c r="K25" s="2393" t="str">
        <f>IF(K24="","",INDEX(DIFFERENTIATION_UNMERGE_VD,MATCH(K24,DIFFERENTIATION_ID_DIFF,0)))</f>
        <v>Холодное водоснабжение. Питьевая вода</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Холодное водоснабжение. Питьевая вода г. Невельск и с. Колхозное</v>
      </c>
      <c r="J27" s="2393" t="str">
        <f>IF(J24="","",INDEX(DIFFERENTIATION_UNMERGE_SYSTEM,MATCH(J24,DIFFERENTIATION_ID_DIFF,0)))</f>
        <v>Холодное водоснабжение. Питьевая вода с. Горнозаводск</v>
      </c>
      <c r="K27" s="2393" t="str">
        <f>IF(K24="","",INDEX(DIFFERENTIATION_UNMERGE_SYSTEM,MATCH(K24,DIFFERENTIATION_ID_DIFF,0)))</f>
        <v>Холодное водоснабжение. Питьевая вода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555</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555</v>
      </c>
      <c r="H32" s="557"/>
      <c r="I32" s="557"/>
      <c r="J32" s="557"/>
      <c r="K32" s="557"/>
      <c r="L32" s="289" t="str">
        <f>FHD_NOTE_P_3</f>
        <v/>
      </c>
      <c r="M32" s="1636" t="str">
        <f>IF((LEN(E32)-LEN(SUBSTITUTE(E32,".","")))/LEN(".")=1,"p","")</f>
        <v>p</v>
      </c>
      <c r="AH32" s="1631">
        <v>11</v>
      </c>
    </row>
    <row customHeight="1" ht="11.25" hidden="1">
      <c r="A33" s="2371" t="s">
        <v>571</v>
      </c>
      <c r="D33" s="1638"/>
      <c r="E33" s="546" t="str">
        <f>FHD_NUM_P_4</f>
        <v/>
      </c>
      <c r="F33" s="1524" t="str">
        <f>FHD_P_4</f>
        <v/>
      </c>
      <c r="G33" s="1878" t="s">
        <v>555</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572</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576</v>
      </c>
      <c r="C47" s="1636"/>
      <c r="D47" s="575"/>
      <c r="E47" s="546" t="str">
        <f>FHD_NUM_P_11</f>
        <v/>
      </c>
      <c r="F47" s="1524" t="str">
        <f>FHD_P_11</f>
        <v/>
      </c>
      <c r="G47" s="1878" t="s">
        <v>555</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555</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581</v>
      </c>
      <c r="C72" s="1636"/>
      <c r="D72" s="1638"/>
      <c r="E72" s="546" t="str">
        <f>FHD_NUM_P_34</f>
        <v/>
      </c>
      <c r="F72" s="1880" t="str">
        <f>FHD_P_34</f>
        <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c r="A82" s="2371" t="s">
        <v>583</v>
      </c>
      <c r="C82" s="735"/>
      <c r="D82" s="733"/>
      <c r="E82" s="546" t="str">
        <f>FHD_NUM_P_44</f>
        <v>7</v>
      </c>
      <c r="F82" s="1880" t="str">
        <f>FHD_P_44</f>
        <v>Объём поднятой воды</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c r="A83" s="2371"/>
      <c r="C83" s="735"/>
      <c r="D83" s="733"/>
      <c r="E83" s="546" t="str">
        <f>FHD_NUM_P_45</f>
        <v>8</v>
      </c>
      <c r="F83" s="1880" t="str">
        <f>FHD_P_45</f>
        <v>Объём покупной воды</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c r="A85" s="2371"/>
      <c r="C85" s="735"/>
      <c r="D85" s="733"/>
      <c r="E85" s="546" t="str">
        <f>FHD_NUM_P_47</f>
        <v>10</v>
      </c>
      <c r="F85" s="1880" t="str">
        <f>FHD_P_47</f>
        <v>Объём отпущенной потребителям воды, в том числе:</v>
      </c>
      <c r="G85" s="1881" t="s">
        <v>584</v>
      </c>
      <c r="H85" s="977"/>
      <c r="I85" s="577"/>
      <c r="J85" s="977"/>
      <c r="K85" s="977"/>
      <c r="L85" s="289" t="str">
        <f>FHD_NOTE_P_47</f>
        <v>Указывается общий объем отпущенной потребителям воды.</v>
      </c>
      <c r="M85" s="734"/>
      <c r="N85" s="735"/>
      <c r="O85" s="735"/>
      <c r="T85" s="735"/>
      <c r="W85" s="736"/>
      <c r="AC85" s="737"/>
      <c r="AD85" s="737"/>
      <c r="AE85" s="737"/>
      <c r="AF85" s="737"/>
      <c r="AG85" s="737"/>
      <c r="AH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c r="A90" s="2371"/>
      <c r="B90" s="910"/>
      <c r="C90" s="735"/>
      <c r="D90" s="733"/>
      <c r="E90" s="546" t="str">
        <f>FHD_NUM_P_52</f>
        <v>11</v>
      </c>
      <c r="F90" s="1880" t="str">
        <f>FHD_P_52</f>
        <v>Потери воды в сетях</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587</v>
      </c>
      <c r="D96" s="1638"/>
      <c r="E96" s="546" t="str">
        <f>FHD_NUM_P_58</f>
        <v/>
      </c>
      <c r="F96" s="1880" t="str">
        <f>FHD_P_58</f>
        <v/>
      </c>
      <c r="G96" s="1881" t="s">
        <v>584</v>
      </c>
      <c r="H96" s="977"/>
      <c r="I96" s="577"/>
      <c r="J96" s="977"/>
      <c r="K96" s="977"/>
      <c r="L96" s="289" t="str">
        <f>FHD_NOTE_P_58</f>
        <v/>
      </c>
      <c r="M96" s="543"/>
      <c r="AH96" s="1631">
        <v>0</v>
      </c>
    </row>
    <row customHeight="1" ht="18.75" hidden="1">
      <c r="A97" s="2371"/>
      <c r="D97" s="1638"/>
      <c r="E97" s="546" t="str">
        <f>FHD_NUM_P_59</f>
        <v/>
      </c>
      <c r="F97" s="1880" t="str">
        <f>FHD_P_59</f>
        <v/>
      </c>
      <c r="G97" s="1881" t="s">
        <v>584</v>
      </c>
      <c r="H97" s="977"/>
      <c r="I97" s="577"/>
      <c r="J97" s="977"/>
      <c r="K97" s="977"/>
      <c r="L97" s="289" t="str">
        <f>FHD_NOTE_P_59</f>
        <v/>
      </c>
      <c r="M97" s="543"/>
      <c r="AH97" s="1631">
        <v>0</v>
      </c>
    </row>
    <row customHeight="1" ht="18.75" hidden="1">
      <c r="A98" s="2371"/>
      <c r="D98" s="1638"/>
      <c r="E98" s="546" t="str">
        <f>FHD_NUM_P_60</f>
        <v/>
      </c>
      <c r="F98" s="1880" t="str">
        <f>FHD_P_60</f>
        <v/>
      </c>
      <c r="G98" s="1881" t="s">
        <v>584</v>
      </c>
      <c r="H98" s="977"/>
      <c r="I98" s="577"/>
      <c r="J98" s="977"/>
      <c r="K98" s="977"/>
      <c r="L98" s="289" t="str">
        <f>FHD_NOTE_P_60</f>
        <v/>
      </c>
      <c r="M98" s="543"/>
      <c r="AH98" s="1631">
        <v>0</v>
      </c>
    </row>
    <row s="1366" customFormat="1" customHeight="1" ht="18.75" hidden="1">
      <c r="A99" s="2371" t="s">
        <v>588</v>
      </c>
      <c r="C99" s="1636"/>
      <c r="D99" s="1638"/>
      <c r="E99" s="546" t="str">
        <f>FHD_NUM_P_61</f>
        <v/>
      </c>
      <c r="F99" s="1880" t="str">
        <f>FHD_P_61</f>
        <v/>
      </c>
      <c r="G99" s="1878" t="s">
        <v>559</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589</v>
      </c>
      <c r="G101" s="572"/>
      <c r="H101" s="573"/>
      <c r="I101" s="573"/>
      <c r="J101" s="2635"/>
      <c r="K101" s="2636"/>
      <c r="L101" s="1004" t="s">
        <v>590</v>
      </c>
      <c r="M101" s="543"/>
      <c r="AH101" s="1631">
        <v>0</v>
      </c>
    </row>
    <row s="1366" customFormat="1" customHeight="1" ht="18.75" hidden="1">
      <c r="A102" s="2371"/>
      <c r="C102" s="1636"/>
      <c r="D102" s="1638"/>
      <c r="E102" s="546" t="str">
        <f>FHD_NUM_P_62</f>
        <v/>
      </c>
      <c r="F102" s="1880" t="str">
        <f>FHD_P_62</f>
        <v/>
      </c>
      <c r="G102" s="1877" t="s">
        <v>559</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586</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591</v>
      </c>
      <c r="D104" s="1638"/>
      <c r="E104" s="546" t="str">
        <f>FHD_NUM_P_64</f>
        <v/>
      </c>
      <c r="F104" s="1880" t="str">
        <f>FHD_P_64</f>
        <v/>
      </c>
      <c r="G104" s="1877" t="s">
        <v>586</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586</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hidden="1">
      <c r="A113" s="989" t="s">
        <v>594</v>
      </c>
      <c r="D113" s="1638"/>
      <c r="E113" s="546" t="str">
        <f>FHD_NUM_P_73</f>
        <v/>
      </c>
      <c r="F113" s="1880" t="str">
        <f>FHD_P_73</f>
        <v/>
      </c>
      <c r="G113" s="970" t="s">
        <v>593</v>
      </c>
      <c r="H113" s="968"/>
      <c r="I113" s="968"/>
      <c r="J113" s="968"/>
      <c r="K113" s="968"/>
      <c r="L113" s="289" t="str">
        <f>FHD_NOTE_P_73</f>
        <v/>
      </c>
      <c r="M113" s="543"/>
      <c r="AH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577"/>
      <c r="K114" s="577"/>
      <c r="L114" s="289" t="str">
        <f>FHD_NOTE_P_74</f>
        <v/>
      </c>
      <c r="M114" s="543"/>
      <c r="AH114" s="1631">
        <v>0</v>
      </c>
    </row>
    <row s="1635" customFormat="1" customHeight="1" ht="18.75">
      <c r="A115" s="2373" t="s">
        <v>597</v>
      </c>
      <c r="B115" s="910"/>
      <c r="C115" s="735"/>
      <c r="D115" s="733"/>
      <c r="E115" s="546" t="str">
        <f>FHD_NUM_P_75</f>
        <v>14</v>
      </c>
      <c r="F115" s="1880" t="str">
        <f>FHD_P_75</f>
        <v>Расход воды на собственные нужды, в том числе:</v>
      </c>
      <c r="G115" s="1876" t="s">
        <v>561</v>
      </c>
      <c r="H115" s="557"/>
      <c r="I115" s="557"/>
      <c r="J115" s="557"/>
      <c r="K115" s="557"/>
      <c r="L115" s="289" t="str">
        <f>FHD_NOTE_P_75</f>
        <v>Указывается доля общего расхода воды на собственные нужны от объема отпуска воды потребителям.</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561</v>
      </c>
      <c r="H116" s="557"/>
      <c r="I116" s="557"/>
      <c r="J116" s="557"/>
      <c r="K116" s="557"/>
      <c r="L116" s="289" t="str">
        <f>FHD_NOTE_P_76</f>
        <v>Указывается доля расхода воды на хозяйственно-бытовые нужны от объема отпуска воды потребителям.</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561</v>
      </c>
      <c r="H117" s="557"/>
      <c r="I117" s="557"/>
      <c r="J117" s="557"/>
      <c r="K117" s="557"/>
      <c r="L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c r="A118" s="2373"/>
      <c r="D118" s="548"/>
      <c r="E118" s="1013" t="str">
        <f>E117&amp;".0"</f>
        <v>15.0</v>
      </c>
      <c r="F118" s="997"/>
      <c r="G118" s="1651"/>
      <c r="H118" s="992"/>
      <c r="I118" s="992"/>
      <c r="J118" s="992"/>
      <c r="K118" s="992"/>
      <c r="L118" s="996"/>
      <c r="AH118" s="1636">
        <v>0</v>
      </c>
    </row>
    <row s="1635" customFormat="1" customHeight="1" ht="15">
      <c r="A119" s="2373"/>
      <c r="B119" s="910"/>
      <c r="C119" s="735"/>
      <c r="D119" s="746"/>
      <c r="E119" s="973"/>
      <c r="F119" s="974" t="s">
        <v>598</v>
      </c>
      <c r="G119" s="747"/>
      <c r="H119" s="748"/>
      <c r="I119" s="748"/>
      <c r="J119" s="2637"/>
      <c r="K119" s="2638"/>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600</v>
      </c>
      <c r="D120" s="1638"/>
      <c r="E120" s="546" t="str">
        <f>FHD_NUM_P_78</f>
        <v/>
      </c>
      <c r="F120" s="1880" t="str">
        <f>FHD_P_78</f>
        <v/>
      </c>
      <c r="G120" s="1877" t="s">
        <v>563</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589</v>
      </c>
      <c r="G122" s="572"/>
      <c r="H122" s="573"/>
      <c r="I122" s="573"/>
      <c r="J122" s="2639"/>
      <c r="K122" s="2640"/>
      <c r="L122" s="1004" t="s">
        <v>601</v>
      </c>
      <c r="M122" s="543"/>
      <c r="AH122" s="1631">
        <v>0</v>
      </c>
    </row>
    <row customHeight="1" ht="22.5" hidden="1">
      <c r="A123" s="2371"/>
      <c r="D123" s="1638"/>
      <c r="E123" s="546" t="str">
        <f>FHD_NUM_P_79</f>
        <v/>
      </c>
      <c r="F123" s="1880" t="str">
        <f>FHD_P_79</f>
        <v/>
      </c>
      <c r="G123" s="1878" t="s">
        <v>565</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589</v>
      </c>
      <c r="G125" s="572"/>
      <c r="H125" s="573"/>
      <c r="I125" s="573"/>
      <c r="J125" s="2641"/>
      <c r="K125" s="2642"/>
      <c r="L125" s="1004" t="s">
        <v>602</v>
      </c>
      <c r="M125" s="543"/>
      <c r="AH125" s="1631">
        <v>0</v>
      </c>
    </row>
    <row customHeight="1" ht="22.5" hidden="1">
      <c r="A126" s="2371"/>
      <c r="D126" s="1638"/>
      <c r="E126" s="546" t="str">
        <f>FHD_NUM_P_80</f>
        <v/>
      </c>
      <c r="F126" s="1880" t="str">
        <f>FHD_P_80</f>
        <v/>
      </c>
      <c r="G126" s="1878" t="s">
        <v>603</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604</v>
      </c>
      <c r="H127" s="557"/>
      <c r="I127" s="557"/>
      <c r="J127" s="557"/>
      <c r="K127" s="557"/>
      <c r="L127" s="289" t="str">
        <f>FHD_NOTE_P_81</f>
        <v/>
      </c>
      <c r="M127" s="543"/>
      <c r="AH127" s="1631">
        <v>0</v>
      </c>
    </row>
    <row customHeight="1" ht="18.75" hidden="1">
      <c r="A128" s="2371"/>
      <c r="C128" s="1636" t="s">
        <v>591</v>
      </c>
      <c r="D128" s="1638"/>
      <c r="E128" s="546" t="str">
        <f>FHD_NUM_P_82</f>
        <v/>
      </c>
      <c r="F128" s="1880" t="str">
        <f>FHD_P_82</f>
        <v/>
      </c>
      <c r="G128" s="1878" t="s">
        <v>309</v>
      </c>
      <c r="H128" s="401"/>
      <c r="I128" s="401"/>
      <c r="J128" s="818"/>
      <c r="K128" s="818"/>
      <c r="L128" s="289" t="str">
        <f>FHD_NOTE_P_82</f>
        <v/>
      </c>
      <c r="M128" s="543"/>
      <c r="AH128" s="1631">
        <v>0</v>
      </c>
    </row>
    <row customHeight="1" ht="18.75" hidden="1">
      <c r="A129" s="2371"/>
      <c r="C129" s="1636" t="s">
        <v>591</v>
      </c>
      <c r="D129" s="1638"/>
      <c r="E129" s="546" t="str">
        <f>FHD_NUM_P_83</f>
        <v/>
      </c>
      <c r="F129" s="1524" t="str">
        <f>FHD_P_83</f>
        <v/>
      </c>
      <c r="G129" s="1878" t="s">
        <v>309</v>
      </c>
      <c r="H129" s="401"/>
      <c r="I129" s="401"/>
      <c r="J129" s="818"/>
      <c r="K129" s="818"/>
      <c r="L129" s="289" t="str">
        <f>FHD_NOTE_P_83</f>
        <v/>
      </c>
      <c r="M129" s="543"/>
      <c r="AH129" s="1631">
        <v>0</v>
      </c>
    </row>
    <row customHeight="1" ht="18.75" hidden="1">
      <c r="A130" s="2371"/>
      <c r="C130" s="1636" t="s">
        <v>591</v>
      </c>
      <c r="D130" s="1638"/>
      <c r="E130" s="546" t="str">
        <f>FHD_NUM_P_84</f>
        <v/>
      </c>
      <c r="F130" s="1524" t="str">
        <f>FHD_P_84</f>
        <v/>
      </c>
      <c r="G130" s="1878" t="s">
        <v>309</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3081F-D801-2CD8-08A9-B60899F4EE9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Холодное водоснабжение. Питьевая вода г. Невельск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Холодное водоснабжение. Питьевая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Холодное водоснабжение. Питьевая вода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616</v>
      </c>
      <c r="F29" s="2376"/>
      <c r="G29" s="2376"/>
      <c r="H29" s="2376"/>
      <c r="I29" s="2376"/>
      <c r="J29" s="2376"/>
      <c r="K29" s="2376"/>
      <c r="L29" s="2376"/>
      <c r="M29" s="2376"/>
      <c r="N29" s="2376"/>
      <c r="O29" s="2376"/>
      <c r="P29" s="2376"/>
      <c r="Q29" s="558">
        <f>SUMIF(T30:T31,"i",Q30:Q31)</f>
        <v>0</v>
      </c>
      <c r="R29" s="1017"/>
      <c r="S29" s="1798" t="s">
        <v>617</v>
      </c>
      <c r="T29" s="717" t="s">
        <v>615</v>
      </c>
      <c r="U29" s="2374">
        <v>1</v>
      </c>
      <c r="V29" s="2374" t="s">
        <v>578</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618</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123</v>
      </c>
      <c r="B32" s="624"/>
      <c r="C32" s="624" t="s">
        <v>22</v>
      </c>
      <c r="D32" s="2578" t="s">
        <v>619</v>
      </c>
      <c r="E32" s="2377" t="s">
        <v>104</v>
      </c>
      <c r="F32" s="2378"/>
      <c r="G32" s="2379"/>
      <c r="H32" s="2383" t="str">
        <f>IF(A32="","",INDEX(DIFFERENTIATION_UNMERGE_VD,MATCH(A32,DIFFERENTIATION_ID_DIFF,0)))</f>
        <v>Холодное водоснабжение. Питьевая вода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Холодное водоснабжение. Питьевая вода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616</v>
      </c>
      <c r="F38" s="2376"/>
      <c r="G38" s="2376"/>
      <c r="H38" s="2376"/>
      <c r="I38" s="2376"/>
      <c r="J38" s="2376"/>
      <c r="K38" s="2376"/>
      <c r="L38" s="2376"/>
      <c r="M38" s="2376"/>
      <c r="N38" s="2376"/>
      <c r="O38" s="2376"/>
      <c r="P38" s="2376"/>
      <c r="Q38" s="558">
        <f>SUMIF(T39:T40,"i",Q39:Q40)</f>
        <v>0</v>
      </c>
      <c r="R38" s="1017"/>
      <c r="S38" s="1798" t="s">
        <v>617</v>
      </c>
      <c r="T38" s="717" t="s">
        <v>615</v>
      </c>
      <c r="U38" s="2374">
        <v>1</v>
      </c>
      <c r="V38" s="2374" t="s">
        <v>578</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618</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6A118-779D-C408-B3E7-FD275C981652}"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N10" s="2393" t="str">
        <f>IF(N9="","",INDEX(DIFFERENTIATION_UNMERGE_VD,MATCH(N9,DIFFERENTIATION_ID_DIFF,0)))</f>
        <v>Холодное водоснабжение. Питьевая вода</v>
      </c>
      <c r="O10" s="2393" t="str">
        <f>IF(O9="","",INDEX(DIFFERENTIATION_UNMERGE_VD,MATCH(O9,DIFFERENTIATION_ID_DIFF,0)))</f>
        <v>Холодное водоснабжение. Питьевая вода</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Холодное водоснабжение. Питьевая вода г. Невельск и с. Колхозное</v>
      </c>
      <c r="N12" s="2393" t="str">
        <f>IF(N9="","",INDEX(DIFFERENTIATION_UNMERGE_SYSTEM,MATCH(N9,DIFFERENTIATION_ID_DIFF,0)))</f>
        <v>Холодное водоснабжение. Питьевая вода с. Горнозаводск</v>
      </c>
      <c r="O12" s="2393" t="str">
        <f>IF(O9="","",INDEX(DIFFERENTIATION_UNMERGE_SYSTEM,MATCH(O9,DIFFERENTIATION_ID_DIFF,0)))</f>
        <v>Холодное водоснабжение. Питьевая вода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3"/>
      <c r="O18" s="2644"/>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875A8-600A-EEB2-C3E8-DB206ED243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04D48-05B2-46F8-C278-0B6B1EDB4DA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Холодное водоснабжение. Питьевая вода г. Невельск и с. Колхозное</v>
      </c>
      <c r="J12" s="1663" t="str">
        <f>IF(J9="","",INDEX(DIFFERENTIATION_UNMERGE_SYSTEM,MATCH(J9,DIFFERENTIATION_ID_DIFF,0)))</f>
        <v>Холодное водоснабжение. Питьевая вода с. Горнозаводск</v>
      </c>
      <c r="K12" s="1663" t="str">
        <f>IF(K9="","",INDEX(DIFFERENTIATION_UNMERGE_SYSTEM,MATCH(K9,DIFFERENTIATION_ID_DIFF,0)))</f>
        <v>Холодное водоснабжение. Питьевая вода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5"/>
      <c r="K34" s="2646"/>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72C48-656A-D5F8-59A8-CB377A9D8B0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Холодное водоснабжение. Питьевая вода г. Невельск и с. Колхозное</v>
      </c>
      <c r="J12" s="1663" t="str">
        <f>IF(J9="","",INDEX(DIFFERENTIATION_UNMERGE_SYSTEM,MATCH(J9,DIFFERENTIATION_ID_DIFF,0)))</f>
        <v>Холодное водоснабжение. Питьевая вода с. Горнозаводск</v>
      </c>
      <c r="K12" s="1663" t="str">
        <f>IF(K9="","",INDEX(DIFFERENTIATION_UNMERGE_SYSTEM,MATCH(K9,DIFFERENTIATION_ID_DIFF,0)))</f>
        <v>Холодное водоснабжение. Питьевая вода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7"/>
      <c r="K29" s="2648"/>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6B588-38E4-D878-55E8-13F16787361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393" t="str">
        <f>IF(K6="","",INDEX(DIFFERENTIATION_UNMERGE_VD,MATCH(K6,DIFFERENTIATION_ID_DIFF,0)))</f>
        <v>Холодное водоснабжение. Питьевая вода</v>
      </c>
      <c r="L7" s="2394"/>
      <c r="M7" s="2393" t="str">
        <f>IF(M6="","",INDEX(DIFFERENTIATION_UNMERGE_VD,MATCH(M6,DIFFERENTIATION_ID_DIFF,0)))</f>
        <v>Холодное водоснабжение. Питьевая вода</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Холодное водоснабжение. Питьевая вода г. Невельск и с. Колхозное</v>
      </c>
      <c r="J9" s="2394"/>
      <c r="K9" s="2393" t="str">
        <f>IF(K6="","",INDEX(DIFFERENTIATION_UNMERGE_SYSTEM,MATCH(K6,DIFFERENTIATION_ID_DIFF,0)))</f>
        <v>Холодное водоснабжение. Питьевая вода с. Горнозаводск</v>
      </c>
      <c r="L9" s="2394"/>
      <c r="M9" s="2393" t="str">
        <f>IF(M6="","",INDEX(DIFFERENTIATION_UNMERGE_SYSTEM,MATCH(M6,DIFFERENTIATION_ID_DIFF,0)))</f>
        <v>Холодное водоснабжение. Питьевая вода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812</v>
      </c>
      <c r="D13" s="953" t="s">
        <v>108</v>
      </c>
      <c r="E13" s="279" t="s">
        <v>813</v>
      </c>
      <c r="F13" s="660" t="s">
        <v>814</v>
      </c>
      <c r="G13" s="557"/>
      <c r="H13" s="661"/>
      <c r="I13" s="557"/>
      <c r="J13" s="661"/>
      <c r="K13" s="557"/>
      <c r="L13" s="662"/>
      <c r="M13" s="557"/>
      <c r="N13" s="662"/>
      <c r="O13" s="289" t="s">
        <v>815</v>
      </c>
      <c r="P13" s="720"/>
      <c r="AB13" s="505">
        <v>0</v>
      </c>
    </row>
    <row customHeight="1" ht="22.5" hidden="1">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hidden="1">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hidden="1">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hidden="1">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hidden="1">
      <c r="A18" s="2392"/>
      <c r="B18" s="511"/>
      <c r="D18" s="953" t="s">
        <v>337</v>
      </c>
      <c r="E18" s="954" t="s">
        <v>825</v>
      </c>
      <c r="F18" s="950" t="s">
        <v>574</v>
      </c>
      <c r="G18" s="680"/>
      <c r="H18" s="106"/>
      <c r="I18" s="680"/>
      <c r="J18" s="106"/>
      <c r="K18" s="680"/>
      <c r="L18" s="2501"/>
      <c r="M18" s="680"/>
      <c r="N18" s="2501"/>
      <c r="O18" s="289"/>
      <c r="P18" s="720"/>
      <c r="AB18" s="758">
        <v>0</v>
      </c>
    </row>
    <row customHeight="1" ht="101.25" hidden="1">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hidden="1">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hidden="1">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hidden="1">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hidden="1">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hidden="1">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hidden="1">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hidden="1">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hidden="1">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hidden="1">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hidden="1">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hidden="1">
      <c r="A30" s="2392"/>
      <c r="C30" s="956"/>
      <c r="D30" s="953" t="s">
        <v>849</v>
      </c>
      <c r="E30" s="553" t="s">
        <v>850</v>
      </c>
      <c r="F30" s="950" t="s">
        <v>851</v>
      </c>
      <c r="G30" s="680"/>
      <c r="H30" s="686"/>
      <c r="I30" s="680"/>
      <c r="J30" s="686"/>
      <c r="K30" s="680"/>
      <c r="L30" s="2353"/>
      <c r="M30" s="680"/>
      <c r="N30" s="2353"/>
      <c r="O30" s="948"/>
      <c r="P30" s="720"/>
      <c r="AA30" s="675"/>
      <c r="AB30" s="758">
        <v>0</v>
      </c>
    </row>
    <row customHeight="1" ht="126.75" hidden="1">
      <c r="A31" s="2392"/>
      <c r="D31" s="953" t="s">
        <v>98</v>
      </c>
      <c r="E31" s="279" t="s">
        <v>852</v>
      </c>
      <c r="F31" s="660" t="s">
        <v>561</v>
      </c>
      <c r="G31" s="557"/>
      <c r="H31" s="662"/>
      <c r="I31" s="557"/>
      <c r="J31" s="662"/>
      <c r="K31" s="557"/>
      <c r="L31" s="662"/>
      <c r="M31" s="557"/>
      <c r="N31" s="662"/>
      <c r="O31" s="289" t="s">
        <v>853</v>
      </c>
      <c r="P31" s="720"/>
      <c r="AB31" s="505">
        <v>0</v>
      </c>
    </row>
    <row customHeight="1" ht="56.25" hidden="1">
      <c r="A32" s="2392"/>
      <c r="D32" s="953" t="s">
        <v>91</v>
      </c>
      <c r="E32" s="279" t="s">
        <v>854</v>
      </c>
      <c r="F32" s="539" t="s">
        <v>824</v>
      </c>
      <c r="G32" s="557"/>
      <c r="H32" s="662"/>
      <c r="I32" s="557"/>
      <c r="J32" s="662"/>
      <c r="K32" s="557"/>
      <c r="L32" s="662"/>
      <c r="M32" s="557"/>
      <c r="N32" s="662"/>
      <c r="O32" s="289" t="s">
        <v>855</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856</v>
      </c>
      <c r="K34" s="1635"/>
      <c r="L34" s="1635"/>
      <c r="M34" s="1635"/>
      <c r="N34" s="1635"/>
      <c r="AB34" s="505">
        <v>0</v>
      </c>
    </row>
    <row customHeight="1" ht="11.25" hidden="1">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c r="A44" s="2392"/>
      <c r="B44" s="511"/>
      <c r="D44" s="665" t="s">
        <v>90</v>
      </c>
      <c r="E44" s="666" t="s">
        <v>873</v>
      </c>
      <c r="F44" s="660" t="s">
        <v>863</v>
      </c>
      <c r="G44" s="668"/>
      <c r="H44" s="1023"/>
      <c r="I44" s="668"/>
      <c r="J44" s="1023"/>
      <c r="K44" s="1169"/>
      <c r="L44" s="1023"/>
      <c r="M44" s="1169"/>
      <c r="N44" s="1023"/>
      <c r="O44" s="289"/>
      <c r="AB44" s="758">
        <v>0</v>
      </c>
    </row>
    <row s="1635" customFormat="1" customHeight="1" ht="11.25">
      <c r="A45" s="2392"/>
      <c r="B45" s="511"/>
      <c r="D45" s="665" t="s">
        <v>758</v>
      </c>
      <c r="E45" s="667" t="s">
        <v>874</v>
      </c>
      <c r="F45" s="660" t="s">
        <v>863</v>
      </c>
      <c r="G45" s="668"/>
      <c r="H45" s="1023"/>
      <c r="I45" s="668"/>
      <c r="J45" s="1023"/>
      <c r="K45" s="1169"/>
      <c r="L45" s="1023"/>
      <c r="M45" s="1169"/>
      <c r="N45" s="1023"/>
      <c r="O45" s="289"/>
      <c r="AB45" s="758">
        <v>0</v>
      </c>
    </row>
    <row s="1635" customFormat="1" customHeight="1" ht="11.25">
      <c r="A46" s="2392"/>
      <c r="B46" s="511"/>
      <c r="D46" s="665" t="s">
        <v>800</v>
      </c>
      <c r="E46" s="667" t="s">
        <v>875</v>
      </c>
      <c r="F46" s="660" t="s">
        <v>863</v>
      </c>
      <c r="G46" s="668"/>
      <c r="H46" s="1023"/>
      <c r="I46" s="668"/>
      <c r="J46" s="1023"/>
      <c r="K46" s="1169"/>
      <c r="L46" s="1023"/>
      <c r="M46" s="1169"/>
      <c r="N46" s="1023"/>
      <c r="O46" s="289"/>
      <c r="AB46" s="758">
        <v>0</v>
      </c>
    </row>
    <row s="1635" customFormat="1" customHeight="1" ht="11.25">
      <c r="A47" s="2392"/>
      <c r="B47" s="511"/>
      <c r="D47" s="665" t="s">
        <v>803</v>
      </c>
      <c r="E47" s="667" t="s">
        <v>876</v>
      </c>
      <c r="F47" s="660" t="s">
        <v>863</v>
      </c>
      <c r="G47" s="668"/>
      <c r="H47" s="1023"/>
      <c r="I47" s="668"/>
      <c r="J47" s="1023"/>
      <c r="K47" s="1169"/>
      <c r="L47" s="1023"/>
      <c r="M47" s="1169"/>
      <c r="N47" s="1023"/>
      <c r="O47" s="289"/>
      <c r="AB47" s="758">
        <v>0</v>
      </c>
    </row>
    <row s="1635" customFormat="1" customHeight="1" ht="11.25">
      <c r="A48" s="2392"/>
      <c r="B48" s="511"/>
      <c r="D48" s="665" t="s">
        <v>877</v>
      </c>
      <c r="E48" s="671" t="s">
        <v>878</v>
      </c>
      <c r="F48" s="660" t="s">
        <v>863</v>
      </c>
      <c r="G48" s="668"/>
      <c r="H48" s="1023"/>
      <c r="I48" s="668"/>
      <c r="J48" s="1023"/>
      <c r="K48" s="1169"/>
      <c r="L48" s="1023"/>
      <c r="M48" s="1169"/>
      <c r="N48" s="1023"/>
      <c r="O48" s="289"/>
      <c r="AB48" s="758">
        <v>0</v>
      </c>
    </row>
    <row s="1635" customFormat="1" customHeight="1" ht="11.25">
      <c r="A49" s="2392"/>
      <c r="B49" s="511"/>
      <c r="D49" s="665" t="s">
        <v>879</v>
      </c>
      <c r="E49" s="671" t="s">
        <v>880</v>
      </c>
      <c r="F49" s="660" t="s">
        <v>863</v>
      </c>
      <c r="G49" s="668"/>
      <c r="H49" s="1023"/>
      <c r="I49" s="668"/>
      <c r="J49" s="1023"/>
      <c r="K49" s="1169"/>
      <c r="L49" s="1023"/>
      <c r="M49" s="1169"/>
      <c r="N49" s="1023"/>
      <c r="O49" s="289"/>
      <c r="AB49" s="758">
        <v>0</v>
      </c>
    </row>
    <row s="1635" customFormat="1" customHeight="1" ht="11.25">
      <c r="A50" s="2392"/>
      <c r="B50" s="511"/>
      <c r="D50" s="665" t="s">
        <v>881</v>
      </c>
      <c r="E50" s="667" t="s">
        <v>882</v>
      </c>
      <c r="F50" s="660" t="s">
        <v>863</v>
      </c>
      <c r="G50" s="668"/>
      <c r="H50" s="1023"/>
      <c r="I50" s="668"/>
      <c r="J50" s="1023"/>
      <c r="K50" s="1169"/>
      <c r="L50" s="1023"/>
      <c r="M50" s="1169"/>
      <c r="N50" s="1023"/>
      <c r="O50" s="289"/>
      <c r="AB50" s="758">
        <v>0</v>
      </c>
    </row>
    <row s="1635" customFormat="1" customHeight="1" ht="11.25">
      <c r="A51" s="2392"/>
      <c r="B51" s="511"/>
      <c r="D51" s="665" t="s">
        <v>883</v>
      </c>
      <c r="E51" s="667" t="s">
        <v>884</v>
      </c>
      <c r="F51" s="660" t="s">
        <v>863</v>
      </c>
      <c r="G51" s="668"/>
      <c r="H51" s="1023"/>
      <c r="I51" s="668"/>
      <c r="J51" s="1023"/>
      <c r="K51" s="1169"/>
      <c r="L51" s="1023"/>
      <c r="M51" s="1169"/>
      <c r="N51" s="1023"/>
      <c r="O51" s="289"/>
      <c r="AB51" s="758">
        <v>0</v>
      </c>
    </row>
    <row s="1635" customFormat="1" customHeight="1" ht="45">
      <c r="A52" s="2392"/>
      <c r="B52" s="511"/>
      <c r="D52" s="665" t="s">
        <v>98</v>
      </c>
      <c r="E52" s="666" t="s">
        <v>885</v>
      </c>
      <c r="F52" s="660" t="s">
        <v>863</v>
      </c>
      <c r="G52" s="668"/>
      <c r="H52" s="1023"/>
      <c r="I52" s="668"/>
      <c r="J52" s="1023"/>
      <c r="K52" s="1169"/>
      <c r="L52" s="1023"/>
      <c r="M52" s="1169"/>
      <c r="N52" s="1023"/>
      <c r="O52" s="289"/>
      <c r="AB52" s="758">
        <v>0</v>
      </c>
    </row>
    <row s="1635" customFormat="1" customHeight="1" ht="11.25">
      <c r="A53" s="2392"/>
      <c r="B53" s="511"/>
      <c r="D53" s="665" t="s">
        <v>316</v>
      </c>
      <c r="E53" s="667" t="s">
        <v>874</v>
      </c>
      <c r="F53" s="660" t="s">
        <v>863</v>
      </c>
      <c r="G53" s="668"/>
      <c r="H53" s="1023"/>
      <c r="I53" s="668"/>
      <c r="J53" s="1023"/>
      <c r="K53" s="1169"/>
      <c r="L53" s="1023"/>
      <c r="M53" s="1169"/>
      <c r="N53" s="1023"/>
      <c r="O53" s="289"/>
      <c r="AB53" s="758">
        <v>0</v>
      </c>
    </row>
    <row s="1635" customFormat="1" customHeight="1" ht="11.25">
      <c r="A54" s="2392"/>
      <c r="B54" s="511"/>
      <c r="D54" s="665" t="s">
        <v>886</v>
      </c>
      <c r="E54" s="667" t="s">
        <v>875</v>
      </c>
      <c r="F54" s="660" t="s">
        <v>863</v>
      </c>
      <c r="G54" s="668"/>
      <c r="H54" s="1023"/>
      <c r="I54" s="668"/>
      <c r="J54" s="1023"/>
      <c r="K54" s="1169"/>
      <c r="L54" s="1023"/>
      <c r="M54" s="1169"/>
      <c r="N54" s="1023"/>
      <c r="O54" s="289"/>
      <c r="AB54" s="758">
        <v>0</v>
      </c>
    </row>
    <row s="1635" customFormat="1" customHeight="1" ht="11.25">
      <c r="A55" s="2392"/>
      <c r="B55" s="511"/>
      <c r="D55" s="665" t="s">
        <v>887</v>
      </c>
      <c r="E55" s="667" t="s">
        <v>876</v>
      </c>
      <c r="F55" s="660" t="s">
        <v>863</v>
      </c>
      <c r="G55" s="668"/>
      <c r="H55" s="1023"/>
      <c r="I55" s="668"/>
      <c r="J55" s="1023"/>
      <c r="K55" s="1169"/>
      <c r="L55" s="1023"/>
      <c r="M55" s="1169"/>
      <c r="N55" s="1023"/>
      <c r="O55" s="289"/>
      <c r="AB55" s="758">
        <v>0</v>
      </c>
    </row>
    <row s="1635" customFormat="1" customHeight="1" ht="11.25">
      <c r="A56" s="2392"/>
      <c r="B56" s="511"/>
      <c r="D56" s="665" t="s">
        <v>888</v>
      </c>
      <c r="E56" s="671" t="s">
        <v>878</v>
      </c>
      <c r="F56" s="660" t="s">
        <v>863</v>
      </c>
      <c r="G56" s="668"/>
      <c r="H56" s="1023"/>
      <c r="I56" s="668"/>
      <c r="J56" s="1023"/>
      <c r="K56" s="1169"/>
      <c r="L56" s="1023"/>
      <c r="M56" s="1169"/>
      <c r="N56" s="1023"/>
      <c r="O56" s="289"/>
      <c r="AB56" s="758">
        <v>0</v>
      </c>
    </row>
    <row s="1635" customFormat="1" customHeight="1" ht="11.25">
      <c r="A57" s="2392"/>
      <c r="B57" s="511"/>
      <c r="D57" s="665" t="s">
        <v>889</v>
      </c>
      <c r="E57" s="671" t="s">
        <v>880</v>
      </c>
      <c r="F57" s="660" t="s">
        <v>863</v>
      </c>
      <c r="G57" s="668"/>
      <c r="H57" s="1023"/>
      <c r="I57" s="668"/>
      <c r="J57" s="1023"/>
      <c r="K57" s="1169"/>
      <c r="L57" s="1023"/>
      <c r="M57" s="1169"/>
      <c r="N57" s="1023"/>
      <c r="O57" s="289"/>
      <c r="AB57" s="758">
        <v>0</v>
      </c>
    </row>
    <row s="1635" customFormat="1" customHeight="1" ht="11.25">
      <c r="A58" s="2392"/>
      <c r="B58" s="511"/>
      <c r="D58" s="665" t="s">
        <v>890</v>
      </c>
      <c r="E58" s="667" t="s">
        <v>882</v>
      </c>
      <c r="F58" s="660" t="s">
        <v>863</v>
      </c>
      <c r="G58" s="668"/>
      <c r="H58" s="1023"/>
      <c r="I58" s="668"/>
      <c r="J58" s="1023"/>
      <c r="K58" s="1169"/>
      <c r="L58" s="1023"/>
      <c r="M58" s="1169"/>
      <c r="N58" s="1023"/>
      <c r="O58" s="289"/>
      <c r="AB58" s="758">
        <v>0</v>
      </c>
    </row>
    <row s="1635" customFormat="1" customHeight="1" ht="11.25">
      <c r="A59" s="2392"/>
      <c r="B59" s="511"/>
      <c r="D59" s="665" t="s">
        <v>891</v>
      </c>
      <c r="E59" s="667" t="s">
        <v>884</v>
      </c>
      <c r="F59" s="660" t="s">
        <v>863</v>
      </c>
      <c r="G59" s="668"/>
      <c r="H59" s="1023"/>
      <c r="I59" s="668"/>
      <c r="J59" s="1023"/>
      <c r="K59" s="1169"/>
      <c r="L59" s="1023"/>
      <c r="M59" s="1169"/>
      <c r="N59" s="1023"/>
      <c r="O59" s="289"/>
      <c r="AB59" s="758">
        <v>0</v>
      </c>
    </row>
    <row s="1635" customFormat="1" customHeight="1" ht="33.75">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c r="A61" s="2392"/>
      <c r="B61" s="511"/>
      <c r="D61" s="665" t="s">
        <v>92</v>
      </c>
      <c r="E61" s="666" t="s">
        <v>894</v>
      </c>
      <c r="F61" s="726" t="s">
        <v>824</v>
      </c>
      <c r="G61" s="668"/>
      <c r="H61" s="1023"/>
      <c r="I61" s="668"/>
      <c r="J61" s="1023"/>
      <c r="K61" s="1169"/>
      <c r="L61" s="1023"/>
      <c r="M61" s="1169"/>
      <c r="N61" s="1023"/>
      <c r="O61" s="289"/>
      <c r="AB61" s="758">
        <v>0</v>
      </c>
    </row>
    <row s="1635" customFormat="1" customHeight="1" ht="22.5">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hidden="1">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hidden="1">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hidden="1">
      <c r="A80" s="2392"/>
      <c r="B80" s="511"/>
      <c r="D80" s="665" t="s">
        <v>327</v>
      </c>
      <c r="E80" s="723" t="s">
        <v>918</v>
      </c>
      <c r="F80" s="660" t="s">
        <v>863</v>
      </c>
      <c r="G80" s="724"/>
      <c r="H80" s="1023"/>
      <c r="I80" s="724"/>
      <c r="J80" s="1023"/>
      <c r="K80" s="724"/>
      <c r="L80" s="1023"/>
      <c r="M80" s="724"/>
      <c r="N80" s="1023"/>
      <c r="O80" s="289"/>
      <c r="AB80" s="758">
        <v>0</v>
      </c>
    </row>
    <row s="1635" customFormat="1" customHeight="1" ht="11.25" hidden="1">
      <c r="A81" s="2392"/>
      <c r="B81" s="511"/>
      <c r="D81" s="665" t="s">
        <v>335</v>
      </c>
      <c r="E81" s="723" t="s">
        <v>919</v>
      </c>
      <c r="F81" s="660" t="s">
        <v>863</v>
      </c>
      <c r="G81" s="724"/>
      <c r="H81" s="1023"/>
      <c r="I81" s="724"/>
      <c r="J81" s="1023"/>
      <c r="K81" s="724"/>
      <c r="L81" s="1023"/>
      <c r="M81" s="724"/>
      <c r="N81" s="1023"/>
      <c r="O81" s="289"/>
      <c r="AB81" s="758">
        <v>0</v>
      </c>
    </row>
    <row s="1635" customFormat="1" customHeight="1" ht="11.25" hidden="1">
      <c r="A82" s="2392"/>
      <c r="B82" s="511"/>
      <c r="D82" s="665" t="s">
        <v>337</v>
      </c>
      <c r="E82" s="723" t="s">
        <v>920</v>
      </c>
      <c r="F82" s="660" t="s">
        <v>863</v>
      </c>
      <c r="G82" s="724"/>
      <c r="H82" s="1023"/>
      <c r="I82" s="724"/>
      <c r="J82" s="1023"/>
      <c r="K82" s="724"/>
      <c r="L82" s="1023"/>
      <c r="M82" s="724"/>
      <c r="N82" s="1023"/>
      <c r="O82" s="289"/>
      <c r="AB82" s="758">
        <v>0</v>
      </c>
    </row>
    <row s="1635" customFormat="1" customHeight="1" ht="11.25" hidden="1">
      <c r="A83" s="2392"/>
      <c r="B83" s="511"/>
      <c r="D83" s="665" t="s">
        <v>339</v>
      </c>
      <c r="E83" s="723" t="s">
        <v>921</v>
      </c>
      <c r="F83" s="660" t="s">
        <v>863</v>
      </c>
      <c r="G83" s="724"/>
      <c r="H83" s="1023"/>
      <c r="I83" s="724"/>
      <c r="J83" s="1023"/>
      <c r="K83" s="724"/>
      <c r="L83" s="1023"/>
      <c r="M83" s="724"/>
      <c r="N83" s="1023"/>
      <c r="O83" s="289"/>
      <c r="AB83" s="758">
        <v>0</v>
      </c>
    </row>
    <row s="1635" customFormat="1" customHeight="1" ht="11.25" hidden="1">
      <c r="A84" s="2392"/>
      <c r="B84" s="511"/>
      <c r="D84" s="665" t="s">
        <v>922</v>
      </c>
      <c r="E84" s="723" t="s">
        <v>923</v>
      </c>
      <c r="F84" s="660" t="s">
        <v>863</v>
      </c>
      <c r="G84" s="724"/>
      <c r="H84" s="1023"/>
      <c r="I84" s="724"/>
      <c r="J84" s="1023"/>
      <c r="K84" s="724"/>
      <c r="L84" s="1023"/>
      <c r="M84" s="724"/>
      <c r="N84" s="1023"/>
      <c r="O84" s="289"/>
      <c r="AB84" s="758">
        <v>0</v>
      </c>
    </row>
    <row s="1635" customFormat="1" customHeight="1" ht="11.25" hidden="1">
      <c r="A85" s="2392"/>
      <c r="B85" s="511"/>
      <c r="D85" s="665" t="s">
        <v>924</v>
      </c>
      <c r="E85" s="723" t="s">
        <v>925</v>
      </c>
      <c r="F85" s="660" t="s">
        <v>863</v>
      </c>
      <c r="G85" s="724"/>
      <c r="H85" s="1023"/>
      <c r="I85" s="724"/>
      <c r="J85" s="1023"/>
      <c r="K85" s="724"/>
      <c r="L85" s="1023"/>
      <c r="M85" s="724"/>
      <c r="N85" s="1023"/>
      <c r="O85" s="289"/>
      <c r="AB85" s="758">
        <v>0</v>
      </c>
    </row>
    <row s="1635" customFormat="1" customHeight="1" ht="11.25" hidden="1">
      <c r="A86" s="2392"/>
      <c r="B86" s="511"/>
      <c r="D86" s="665" t="s">
        <v>926</v>
      </c>
      <c r="E86" s="723" t="s">
        <v>927</v>
      </c>
      <c r="F86" s="660" t="s">
        <v>863</v>
      </c>
      <c r="G86" s="724"/>
      <c r="H86" s="1023"/>
      <c r="I86" s="724"/>
      <c r="J86" s="1023"/>
      <c r="K86" s="724"/>
      <c r="L86" s="1023"/>
      <c r="M86" s="724"/>
      <c r="N86" s="1023"/>
      <c r="O86" s="289"/>
      <c r="AB86" s="758">
        <v>0</v>
      </c>
    </row>
    <row s="1635" customFormat="1" customHeight="1" ht="45" hidden="1">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hidden="1">
      <c r="A88" s="2392"/>
      <c r="B88" s="511"/>
      <c r="D88" s="665" t="s">
        <v>758</v>
      </c>
      <c r="E88" s="723" t="s">
        <v>918</v>
      </c>
      <c r="F88" s="660" t="s">
        <v>863</v>
      </c>
      <c r="G88" s="724"/>
      <c r="H88" s="1023"/>
      <c r="I88" s="724"/>
      <c r="J88" s="1023"/>
      <c r="K88" s="724"/>
      <c r="L88" s="1023"/>
      <c r="M88" s="724"/>
      <c r="N88" s="1023"/>
      <c r="O88" s="289"/>
      <c r="AB88" s="758">
        <v>0</v>
      </c>
    </row>
    <row s="1635" customFormat="1" customHeight="1" ht="11.25" hidden="1">
      <c r="A89" s="2392"/>
      <c r="B89" s="511"/>
      <c r="D89" s="665" t="s">
        <v>800</v>
      </c>
      <c r="E89" s="723" t="s">
        <v>919</v>
      </c>
      <c r="F89" s="660" t="s">
        <v>863</v>
      </c>
      <c r="G89" s="724"/>
      <c r="H89" s="1023"/>
      <c r="I89" s="724"/>
      <c r="J89" s="1023"/>
      <c r="K89" s="724"/>
      <c r="L89" s="1023"/>
      <c r="M89" s="724"/>
      <c r="N89" s="1023"/>
      <c r="O89" s="289"/>
      <c r="AB89" s="758">
        <v>0</v>
      </c>
    </row>
    <row s="1635" customFormat="1" customHeight="1" ht="11.25" hidden="1">
      <c r="A90" s="2392"/>
      <c r="B90" s="511"/>
      <c r="D90" s="665" t="s">
        <v>803</v>
      </c>
      <c r="E90" s="723" t="s">
        <v>920</v>
      </c>
      <c r="F90" s="660" t="s">
        <v>863</v>
      </c>
      <c r="G90" s="724"/>
      <c r="H90" s="1023"/>
      <c r="I90" s="724"/>
      <c r="J90" s="1023"/>
      <c r="K90" s="724"/>
      <c r="L90" s="1023"/>
      <c r="M90" s="724"/>
      <c r="N90" s="1023"/>
      <c r="O90" s="289"/>
      <c r="AB90" s="758">
        <v>0</v>
      </c>
    </row>
    <row s="1635" customFormat="1" customHeight="1" ht="11.25" hidden="1">
      <c r="A91" s="2392"/>
      <c r="B91" s="511"/>
      <c r="D91" s="665" t="s">
        <v>881</v>
      </c>
      <c r="E91" s="723" t="s">
        <v>921</v>
      </c>
      <c r="F91" s="660" t="s">
        <v>863</v>
      </c>
      <c r="G91" s="724"/>
      <c r="H91" s="1023"/>
      <c r="I91" s="724"/>
      <c r="J91" s="1023"/>
      <c r="K91" s="724"/>
      <c r="L91" s="1023"/>
      <c r="M91" s="724"/>
      <c r="N91" s="1023"/>
      <c r="O91" s="289"/>
      <c r="AB91" s="758">
        <v>0</v>
      </c>
    </row>
    <row s="1635" customFormat="1" customHeight="1" ht="11.25" hidden="1">
      <c r="A92" s="2392"/>
      <c r="B92" s="511"/>
      <c r="D92" s="665" t="s">
        <v>883</v>
      </c>
      <c r="E92" s="723" t="s">
        <v>923</v>
      </c>
      <c r="F92" s="660" t="s">
        <v>863</v>
      </c>
      <c r="G92" s="724"/>
      <c r="H92" s="1023"/>
      <c r="I92" s="724"/>
      <c r="J92" s="1023"/>
      <c r="K92" s="724"/>
      <c r="L92" s="1023"/>
      <c r="M92" s="724"/>
      <c r="N92" s="1023"/>
      <c r="O92" s="289"/>
      <c r="AB92" s="758">
        <v>0</v>
      </c>
    </row>
    <row s="1635" customFormat="1" customHeight="1" ht="11.25" hidden="1">
      <c r="A93" s="2392"/>
      <c r="B93" s="511"/>
      <c r="D93" s="665" t="s">
        <v>930</v>
      </c>
      <c r="E93" s="723" t="s">
        <v>925</v>
      </c>
      <c r="F93" s="660" t="s">
        <v>863</v>
      </c>
      <c r="G93" s="724"/>
      <c r="H93" s="1023"/>
      <c r="I93" s="724"/>
      <c r="J93" s="1023"/>
      <c r="K93" s="724"/>
      <c r="L93" s="1023"/>
      <c r="M93" s="724"/>
      <c r="N93" s="1023"/>
      <c r="O93" s="289"/>
      <c r="AB93" s="758">
        <v>0</v>
      </c>
    </row>
    <row s="1635" customFormat="1" customHeight="1" ht="11.25" hidden="1">
      <c r="A94" s="2392"/>
      <c r="B94" s="511"/>
      <c r="D94" s="665" t="s">
        <v>931</v>
      </c>
      <c r="E94" s="723" t="s">
        <v>927</v>
      </c>
      <c r="F94" s="660" t="s">
        <v>863</v>
      </c>
      <c r="G94" s="724"/>
      <c r="H94" s="1023"/>
      <c r="I94" s="724"/>
      <c r="J94" s="1023"/>
      <c r="K94" s="724"/>
      <c r="L94" s="1023"/>
      <c r="M94" s="724"/>
      <c r="N94" s="1023"/>
      <c r="O94" s="289"/>
      <c r="AB94" s="758">
        <v>0</v>
      </c>
    </row>
    <row s="1635" customFormat="1" customHeight="1" ht="24.75" hidden="1">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hidden="1">
      <c r="A96" s="2392"/>
      <c r="B96" s="511"/>
      <c r="D96" s="665" t="s">
        <v>91</v>
      </c>
      <c r="E96" s="666" t="s">
        <v>934</v>
      </c>
      <c r="F96" s="726" t="s">
        <v>824</v>
      </c>
      <c r="G96" s="728"/>
      <c r="H96" s="1023"/>
      <c r="I96" s="728"/>
      <c r="J96" s="1023"/>
      <c r="K96" s="728"/>
      <c r="L96" s="1023"/>
      <c r="M96" s="728"/>
      <c r="N96" s="1023"/>
      <c r="O96" s="289"/>
      <c r="AB96" s="758">
        <v>0</v>
      </c>
    </row>
    <row s="1635" customFormat="1" customHeight="1" ht="22.5" hidden="1">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hidden="1">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hidden="1">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hidden="1">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C2078-3215-3933-393B-DEA25A972A62}"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29.166666666666668">
      <c r="A13" s="293"/>
      <c r="B13" s="293"/>
      <c r="C13" s="526"/>
      <c r="D13" s="2108" t="s">
        <v>108</v>
      </c>
      <c r="E13" s="2109" t="str">
        <f>INDEX(VD_NAME_LIST,MATCH("4189671",VD_ID_LIST,0))</f>
        <v>Холодное водоснабжение. Питьевая вода</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Холодное водоснабжение. Питьевая вода</v>
      </c>
      <c r="Q13" s="1413" t="str">
        <f>IF($F$13="нет","без дифференциации",$I$13)</f>
        <v>Территория 1</v>
      </c>
      <c r="R13" s="1413" t="str">
        <f>IF($J$13="нет","без дифференциации",M13)</f>
        <v>Холодное водоснабжение. Питьевая вода г. Невельск и с. Колхозное</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Холодное водоснабжение. Питьевая вода</v>
      </c>
      <c r="Q14" s="604" t="str">
        <f>IF($F$13="нет","без дифференциации",$I$13)</f>
        <v>Территория 1</v>
      </c>
      <c r="R14" s="604" t="str">
        <f>IF($J$14="нет","без дифференциации",$M$14)</f>
        <v>Холодное водоснабжение. Питьевая вода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Холодное водоснабжение. Питьевая вода</v>
      </c>
      <c r="Q15" s="604" t="str">
        <f>IF($F$13="нет","без дифференциации",$I$13)</f>
        <v>Территория 1</v>
      </c>
      <c r="R15" s="604" t="str">
        <f>IF($J$15="нет","без дифференциации",$M$15)</f>
        <v>Холодное водоснабжение. Питьевая вода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DEB09-F876-4668-88E4-27791405691B}"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395" t="str">
        <f>IF(K25="","",INDEX(DIFFERENTIATION_UNMERGE_VD,MATCH(K25,DIFFERENTIATION_ID_DIFF,0)))</f>
        <v>Холодное водоснабжение. Питьевая вода</v>
      </c>
      <c r="L26" s="2396"/>
      <c r="M26" s="2395" t="str">
        <f>IF(M25="","",INDEX(DIFFERENTIATION_UNMERGE_VD,MATCH(M25,DIFFERENTIATION_ID_DIFF,0)))</f>
        <v>Холодное водоснабжение. Питьевая вода</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Холодное водоснабжение. Питьевая вода г. Невельск и с. Колхозное</v>
      </c>
      <c r="J28" s="2396"/>
      <c r="K28" s="2395" t="str">
        <f>IF(K25="","",INDEX(DIFFERENTIATION_UNMERGE_SYSTEM,MATCH(K25,DIFFERENTIATION_ID_DIFF,0)))</f>
        <v>Холодное водоснабжение. Питьевая вода с. Горнозаводск</v>
      </c>
      <c r="L28" s="2396"/>
      <c r="M28" s="2395" t="str">
        <f>IF(M25="","",INDEX(DIFFERENTIATION_UNMERGE_SYSTEM,MATCH(M25,DIFFERENTIATION_ID_DIFF,0)))</f>
        <v>Холодное водоснабжение. Питьевая вода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49"/>
      <c r="L33" s="2650"/>
      <c r="M33" s="2651"/>
      <c r="N33" s="2652"/>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3"/>
      <c r="L35" s="2654"/>
      <c r="M35" s="2655"/>
      <c r="N35" s="2656"/>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7"/>
      <c r="L37" s="2658"/>
      <c r="M37" s="2659"/>
      <c r="N37" s="2660"/>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1"/>
      <c r="L39" s="2662"/>
      <c r="M39" s="2663"/>
      <c r="N39" s="2664"/>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5D268-6298-0C53-8F18-BE926AEAAE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F8BC8-2BC8-2C18-0C68-025069175B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244CA-DBF8-2588-8E19-8EFDE879D80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19DD8-BADD-F19F-E257-79F25CE6DF7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CF207-2F88-B4AA-563E-E9CE4C06299B}" mc:Ignorable="x14ac xr xr2 xr3">
  <sheetPr>
    <tabColor theme="2" tint="-0.1"/>
  </sheetPr>
  <dimension ref="A1:U23"/>
  <sheetViews>
    <sheetView showGridLines="0" zoomScale="90" workbookViewId="0" tabSelected="1">
      <pane xSplit="7" ySplit="14" topLeftCell="H18"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69.16666666666666">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395" t="str">
        <f>IF(I8="","",INDEX(DIFFERENTIATION_UNMERGE_VD,MATCH(I8,DIFFERENTIATION_ID_DIFF,0)))</f>
        <v>Холодное водоснабжение. Питьевая вода</v>
      </c>
      <c r="J9" s="2395" t="str">
        <f>IF(J8="","",INDEX(DIFFERENTIATION_UNMERGE_VD,MATCH(J8,DIFFERENTIATION_ID_DIFF,0)))</f>
        <v>Холодное водоснабжение. Питьевая вода</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33.333333333333336">
      <c r="A11" s="759"/>
      <c r="C11" s="176"/>
      <c r="D11" s="711"/>
      <c r="E11" s="2367" t="s">
        <v>568</v>
      </c>
      <c r="F11" s="2368"/>
      <c r="G11" s="816" t="str">
        <f>IF(G8="","",INDEX(DIFFERENTIATION_UNMERGE_SYSTEM,MATCH(G8,DIFFERENTIATION_ID_DIFF,0)))</f>
        <v/>
      </c>
      <c r="H11" s="816" t="str">
        <f>IF(H8="","",INDEX(DIFFERENTIATION_UNMERGE_SYSTEM,MATCH(H8,DIFFERENTIATION_ID_DIFF,0)))</f>
        <v>Холодное водоснабжение. Питьевая вода г. Невельск и с. Колхозное</v>
      </c>
      <c r="I11" s="2395" t="str">
        <f>IF(I8="","",INDEX(DIFFERENTIATION_UNMERGE_SYSTEM,MATCH(I8,DIFFERENTIATION_ID_DIFF,0)))</f>
        <v>Холодное водоснабжение. Питьевая вода с. Горнозаводск</v>
      </c>
      <c r="J11" s="2395" t="str">
        <f>IF(J8="","",INDEX(DIFFERENTIATION_UNMERGE_SYSTEM,MATCH(J8,DIFFERENTIATION_ID_DIFF,0)))</f>
        <v>Холодное водоснабжение. Питьевая вода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35.833333333333336">
      <c r="A15" s="505"/>
      <c r="C15" s="526"/>
      <c r="D15" s="521">
        <v>1</v>
      </c>
      <c r="E15" s="1930" t="str">
        <f>TP_P_A</f>
        <v>Количество поданных заявлений </v>
      </c>
      <c r="F15" s="521" t="s">
        <v>1119</v>
      </c>
      <c r="G15" s="685"/>
      <c r="H15" s="685">
        <v>1</v>
      </c>
      <c r="I15" s="685">
        <v>0</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5">
        <v>15</v>
      </c>
    </row>
    <row customHeight="1" ht="33.333333333333336">
      <c r="A16" s="505"/>
      <c r="C16" s="526"/>
      <c r="D16" s="521">
        <v>2</v>
      </c>
      <c r="E16" s="1930" t="str">
        <f>TP_P_B</f>
        <v>Количество исполненных заявлений </v>
      </c>
      <c r="F16" s="521" t="s">
        <v>1119</v>
      </c>
      <c r="G16" s="685"/>
      <c r="H16" s="685">
        <v>1</v>
      </c>
      <c r="I16" s="685">
        <v>0</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101.66666666666667">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3.192795</v>
      </c>
      <c r="I19" s="687">
        <f>SUM(I20:I22)</f>
        <v>1.28</v>
      </c>
      <c r="J19" s="687">
        <f>SUM(J20:J22)</f>
        <v>4.04</v>
      </c>
      <c r="K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5">
        <v>57</v>
      </c>
    </row>
    <row customHeight="1" ht="15" hidden="1">
      <c r="D20" s="509" t="s">
        <v>1120</v>
      </c>
      <c r="E20" s="688"/>
      <c r="F20" s="509"/>
      <c r="G20" s="509"/>
      <c r="H20" s="509"/>
      <c r="I20" s="1635"/>
      <c r="J20" s="1635"/>
      <c r="K20" s="1763"/>
      <c r="U20" s="505">
        <v>0</v>
      </c>
    </row>
    <row customHeight="1" ht="85.83333333333333">
      <c r="C21" s="451"/>
      <c r="D21" s="539" t="s">
        <v>316</v>
      </c>
      <c r="E21" s="670" t="s">
        <v>1121</v>
      </c>
      <c r="F21" s="1761" t="str">
        <f>IF(TEMPLATE_SPHERE="HEAT","Гкал/час","тыс. куб. м/сутки")</f>
        <v>тыс. куб. м/сутки</v>
      </c>
      <c r="G21" s="680"/>
      <c r="H21" s="680">
        <v>3.192795</v>
      </c>
      <c r="I21" s="680">
        <v>1.28</v>
      </c>
      <c r="J21" s="680">
        <v>4.04</v>
      </c>
      <c r="K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5">
        <v>28</v>
      </c>
    </row>
    <row customHeight="1" ht="15.75">
      <c r="A22" s="505"/>
      <c r="C22" s="505"/>
      <c r="D22" s="347"/>
      <c r="E22" s="580" t="s">
        <v>1122</v>
      </c>
      <c r="F22" s="572"/>
      <c r="G22" s="572"/>
      <c r="H22" s="572"/>
      <c r="I22" s="2666"/>
      <c r="J22" s="2667"/>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2BDC5-1B1C-63F7-0DA9-797C2C7D456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109</v>
      </c>
      <c r="E23" s="197" t="s">
        <v>1128</v>
      </c>
      <c r="F23" s="1670" t="s">
        <v>309</v>
      </c>
      <c r="G23" s="345"/>
      <c r="I23" s="1624"/>
      <c r="J23" s="1624"/>
      <c r="Q23" s="1631">
        <v>0</v>
      </c>
    </row>
    <row s="1635" customFormat="1" customHeight="1" ht="14.25" hidden="1">
      <c r="A24" s="343"/>
      <c r="B24" s="1160"/>
      <c r="C24" s="376"/>
      <c r="D24" s="1673" t="s">
        <v>713</v>
      </c>
      <c r="E24" s="1672" t="s">
        <v>1129</v>
      </c>
      <c r="F24" s="1670" t="s">
        <v>309</v>
      </c>
      <c r="G24" s="337"/>
      <c r="I24" s="1624"/>
      <c r="J24" s="1624"/>
      <c r="Q24" s="1631">
        <v>0</v>
      </c>
    </row>
    <row s="1635" customFormat="1" customHeight="1" ht="14.25" hidden="1">
      <c r="A25" s="343"/>
      <c r="B25" s="1160"/>
      <c r="C25" s="376"/>
      <c r="D25" s="1673" t="s">
        <v>716</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F6F48-DFC8-3778-D2EE-57175BC29C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309</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758</v>
      </c>
      <c r="E29" s="205" t="s">
        <v>1132</v>
      </c>
      <c r="F29" s="198"/>
      <c r="G29" s="257"/>
      <c r="H29" s="198" t="s">
        <v>309</v>
      </c>
      <c r="I29" s="2169" t="s">
        <v>1143</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888</v>
      </c>
      <c r="E39" s="206" t="s">
        <v>1135</v>
      </c>
      <c r="F39" s="198"/>
      <c r="G39" s="207"/>
      <c r="H39" s="198" t="s">
        <v>309</v>
      </c>
      <c r="I39" s="2169" t="s">
        <v>1148</v>
      </c>
      <c r="L39" s="155" t="s">
        <v>1136</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70AB8-F368-1F01-32D8-2C2625B41D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46A56-9964-A008-2FCD-A648921934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731E8-203A-77B8-9582-C93A139E982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1BCF8-58E8-F5BB-3581-1BE58F1DBF3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1160</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395" t="str">
        <f>IF(K8="","",INDEX(DIFFERENTIATION_UNMERGE_VD,MATCH(K8,DIFFERENTIATION_ID_DIFF,0)))</f>
        <v>Холодное водоснабжение. Питьевая вода</v>
      </c>
      <c r="L9" s="2396"/>
      <c r="M9" s="2395" t="str">
        <f>IF(M8="","",INDEX(DIFFERENTIATION_UNMERGE_VD,MATCH(M8,DIFFERENTIATION_ID_DIFF,0)))</f>
        <v>Холодное водоснабжение. Питьевая вода</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Холодное водоснабжение. Питьевая вода г. Невельск и с. Колхозное</v>
      </c>
      <c r="J11" s="2396"/>
      <c r="K11" s="2395" t="str">
        <f>IF(K8="","",INDEX(DIFFERENTIATION_UNMERGE_SYSTEM,MATCH(K8,DIFFERENTIATION_ID_DIFF,0)))</f>
        <v>Холодное водоснабжение. Питьевая вода с. Горнозаводск</v>
      </c>
      <c r="L11" s="2396"/>
      <c r="M11" s="2395" t="str">
        <f>IF(M8="","",INDEX(DIFFERENTIATION_UNMERGE_SYSTEM,MATCH(M8,DIFFERENTIATION_ID_DIFF,0)))</f>
        <v>Холодное водоснабжение. Питьевая вода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1161</v>
      </c>
      <c r="F17" s="521" t="s">
        <v>309</v>
      </c>
      <c r="G17" s="678"/>
      <c r="H17" s="678"/>
      <c r="I17" s="678"/>
      <c r="J17" s="678"/>
      <c r="K17" s="678"/>
      <c r="L17" s="678"/>
      <c r="M17" s="678"/>
      <c r="N17" s="678"/>
      <c r="O17" s="289" t="s">
        <v>1162</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1163</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1164</v>
      </c>
      <c r="F22" s="521" t="s">
        <v>561</v>
      </c>
      <c r="G22" s="681"/>
      <c r="H22" s="682"/>
      <c r="I22" s="681"/>
      <c r="J22" s="682"/>
      <c r="K22" s="681"/>
      <c r="L22" s="1439"/>
      <c r="M22" s="681"/>
      <c r="N22" s="1439"/>
      <c r="O22" s="289" t="s">
        <v>1165</v>
      </c>
      <c r="Z22" s="505">
        <v>0</v>
      </c>
    </row>
    <row customHeight="1" ht="33.75" hidden="1">
      <c r="C23" s="451"/>
      <c r="D23" s="521">
        <v>6</v>
      </c>
      <c r="E23" s="279" t="s">
        <v>1166</v>
      </c>
      <c r="F23" s="521" t="s">
        <v>1167</v>
      </c>
      <c r="G23" s="681"/>
      <c r="H23" s="681"/>
      <c r="I23" s="681"/>
      <c r="J23" s="681"/>
      <c r="K23" s="681"/>
      <c r="L23" s="681"/>
      <c r="M23" s="681"/>
      <c r="N23" s="681"/>
      <c r="O23" s="289" t="s">
        <v>1168</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16A108-D6DB-EFE8-C4A8-748983A609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812</v>
      </c>
      <c r="BI1" s="1070"/>
      <c r="BJ1" s="1071" t="s">
        <v>1209</v>
      </c>
      <c r="BK1" s="1070"/>
      <c r="BL1" s="1072" t="s">
        <v>911</v>
      </c>
      <c r="BM1" s="1070"/>
      <c r="BN1" s="1073" t="s">
        <v>1210</v>
      </c>
      <c r="BS1" s="1427"/>
    </row>
    <row customHeight="1" ht="11.25">
      <c r="A2" s="1074" t="s">
        <v>1211</v>
      </c>
      <c r="B2" s="1075">
        <v>2000</v>
      </c>
      <c r="C2" s="1075">
        <v>2022</v>
      </c>
      <c r="D2" s="1075" t="s">
        <v>65</v>
      </c>
      <c r="E2" s="1076" t="s">
        <v>1212</v>
      </c>
      <c r="F2" s="1076" t="s">
        <v>35</v>
      </c>
      <c r="G2" s="1076" t="s">
        <v>1213</v>
      </c>
      <c r="H2" s="1077" t="s">
        <v>54</v>
      </c>
      <c r="I2" s="1076" t="s">
        <v>108</v>
      </c>
      <c r="J2" s="1076" t="s">
        <v>1214</v>
      </c>
      <c r="K2" s="1078" t="s">
        <v>1215</v>
      </c>
      <c r="L2" s="1079"/>
      <c r="M2" s="1078">
        <v>1</v>
      </c>
      <c r="N2" s="1162" t="s">
        <v>1216</v>
      </c>
      <c r="O2" s="1077" t="s">
        <v>1217</v>
      </c>
      <c r="P2" s="1080" t="s">
        <v>38</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109</v>
      </c>
      <c r="J3" s="1076" t="s">
        <v>559</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1224</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89</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1224</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171</v>
      </c>
      <c r="Y5" s="1075" t="s">
        <v>1318</v>
      </c>
      <c r="Z5" s="1091">
        <v>1</v>
      </c>
      <c r="AF5" s="1077" t="s">
        <v>1319</v>
      </c>
      <c r="AH5" s="1076" t="s">
        <v>1320</v>
      </c>
      <c r="AK5" s="1076" t="s">
        <v>1321</v>
      </c>
      <c r="AM5" s="1076" t="s">
        <v>1322</v>
      </c>
      <c r="AP5" s="1087" t="s">
        <v>171</v>
      </c>
      <c r="AQ5" s="1088" t="s">
        <v>171</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1223</v>
      </c>
      <c r="BS5" s="1429"/>
      <c r="BT5" s="1281">
        <v>64236871</v>
      </c>
      <c r="BU5" s="1068" t="s">
        <v>232</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98</v>
      </c>
      <c r="J6" s="1067" t="s">
        <v>1336</v>
      </c>
      <c r="L6" s="1079">
        <f>SUM(kind_of_control_method_filter)</f>
        <v>0</v>
      </c>
      <c r="N6" s="1092" t="s">
        <v>1337</v>
      </c>
      <c r="O6" s="1076" t="s">
        <v>1338</v>
      </c>
      <c r="R6" s="143" t="s">
        <v>1218</v>
      </c>
      <c r="T6" s="1077" t="s">
        <v>1339</v>
      </c>
      <c r="U6" s="1079" t="s">
        <v>1319</v>
      </c>
      <c r="V6" s="1083">
        <v>5</v>
      </c>
      <c r="W6" s="1084"/>
      <c r="X6" s="1075" t="s">
        <v>177</v>
      </c>
      <c r="Y6" s="1075" t="s">
        <v>1340</v>
      </c>
      <c r="Z6" s="1091"/>
      <c r="AA6" s="1094"/>
      <c r="AH6" s="1076" t="s">
        <v>1341</v>
      </c>
      <c r="AK6" s="1076" t="s">
        <v>1342</v>
      </c>
      <c r="AM6" s="1076" t="s">
        <v>1343</v>
      </c>
      <c r="AP6" s="1087" t="s">
        <v>177</v>
      </c>
      <c r="AQ6" s="1088" t="s">
        <v>177</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237</v>
      </c>
      <c r="BV6" s="1070"/>
      <c r="BW6" s="1695">
        <v>4213768</v>
      </c>
      <c r="BX6" s="1693" t="s">
        <v>257</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183</v>
      </c>
      <c r="Y7" s="1075" t="s">
        <v>1318</v>
      </c>
      <c r="Z7" s="1091"/>
      <c r="AA7" s="1094"/>
      <c r="AH7" s="1076" t="s">
        <v>1358</v>
      </c>
      <c r="AK7" s="1076" t="s">
        <v>1359</v>
      </c>
      <c r="AM7" s="1076" t="s">
        <v>1360</v>
      </c>
      <c r="AP7" s="1087" t="s">
        <v>183</v>
      </c>
      <c r="AQ7" s="1088" t="s">
        <v>183</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242</v>
      </c>
      <c r="BV7" s="1070"/>
      <c r="BW7" s="1695">
        <v>4213769</v>
      </c>
      <c r="BX7" s="1693" t="s">
        <v>1368</v>
      </c>
      <c r="BZ7" s="1281">
        <v>64237511</v>
      </c>
      <c r="CA7" s="1068" t="s">
        <v>272</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189</v>
      </c>
      <c r="Y8" s="1075" t="s">
        <v>1318</v>
      </c>
      <c r="Z8" s="1091"/>
      <c r="AA8" s="1094"/>
      <c r="AK8" s="1076" t="s">
        <v>1375</v>
      </c>
      <c r="AP8" s="1087" t="s">
        <v>189</v>
      </c>
      <c r="AQ8" s="1088" t="s">
        <v>189</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171</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110</v>
      </c>
      <c r="O9" s="1076" t="s">
        <v>1390</v>
      </c>
      <c r="V9" s="370" t="s">
        <v>110</v>
      </c>
      <c r="W9" s="1084"/>
      <c r="X9" s="1075" t="s">
        <v>195</v>
      </c>
      <c r="Y9" s="1075" t="s">
        <v>1224</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177</v>
      </c>
      <c r="BS9" s="1429"/>
      <c r="BT9" s="1281">
        <v>64236875</v>
      </c>
      <c r="BU9" s="1068" t="s">
        <v>247</v>
      </c>
      <c r="BV9" s="1070"/>
      <c r="BW9" s="1690"/>
      <c r="BX9" s="1690"/>
    </row>
    <row customHeight="1" ht="11.25">
      <c r="A10" s="1074" t="s">
        <v>1400</v>
      </c>
      <c r="B10" s="1075">
        <v>2008</v>
      </c>
      <c r="E10" s="1076" t="s">
        <v>1401</v>
      </c>
      <c r="F10" s="1093"/>
      <c r="G10" s="1076" t="s">
        <v>1402</v>
      </c>
      <c r="H10" s="1076" t="s">
        <v>1403</v>
      </c>
      <c r="I10" s="1076" t="s">
        <v>153</v>
      </c>
      <c r="J10" s="1067" t="s">
        <v>1404</v>
      </c>
      <c r="K10" s="1067" t="s">
        <v>1405</v>
      </c>
      <c r="O10" s="1076" t="s">
        <v>1406</v>
      </c>
      <c r="V10" s="371" t="s">
        <v>153</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183</v>
      </c>
      <c r="BS10" s="1429"/>
      <c r="BT10" s="1281">
        <v>64236876</v>
      </c>
      <c r="BU10" s="1068" t="s">
        <v>227</v>
      </c>
      <c r="BV10" s="1070"/>
      <c r="BW10" s="1690"/>
      <c r="BX10" s="1690"/>
    </row>
    <row customHeight="1" ht="11.25">
      <c r="A11" s="1074" t="s">
        <v>1416</v>
      </c>
      <c r="B11" s="1075">
        <v>2009</v>
      </c>
      <c r="E11" s="1076" t="s">
        <v>1417</v>
      </c>
      <c r="F11" s="1093"/>
      <c r="G11" s="1076" t="s">
        <v>1418</v>
      </c>
      <c r="H11" s="1076" t="s">
        <v>1419</v>
      </c>
      <c r="I11" s="1076" t="s">
        <v>154</v>
      </c>
      <c r="J11" s="1077" t="s">
        <v>1420</v>
      </c>
      <c r="K11" s="1099" t="s">
        <v>1421</v>
      </c>
      <c r="O11" s="1077" t="s">
        <v>1422</v>
      </c>
      <c r="V11" s="370" t="s">
        <v>154</v>
      </c>
      <c r="W11" s="275"/>
      <c r="X11" s="1084" t="s">
        <v>1392</v>
      </c>
      <c r="Y11" s="1075" t="s">
        <v>1423</v>
      </c>
      <c r="Z11" s="1091"/>
      <c r="AP11" s="1087" t="s">
        <v>195</v>
      </c>
      <c r="AQ11" s="1089" t="s">
        <v>195</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189</v>
      </c>
      <c r="BS11" s="1429"/>
      <c r="BW11" s="1690"/>
      <c r="BX11" s="1690"/>
    </row>
    <row customHeight="1" ht="11.25">
      <c r="A12" s="1074" t="s">
        <v>1430</v>
      </c>
      <c r="B12" s="1075">
        <v>2010</v>
      </c>
      <c r="E12" s="1076" t="s">
        <v>1431</v>
      </c>
      <c r="F12" s="1093"/>
      <c r="G12" s="1076" t="s">
        <v>1419</v>
      </c>
      <c r="I12" s="1076" t="s">
        <v>155</v>
      </c>
      <c r="J12" s="1077" t="s">
        <v>1432</v>
      </c>
      <c r="K12" s="1099" t="s">
        <v>1433</v>
      </c>
      <c r="O12" s="1077" t="s">
        <v>1218</v>
      </c>
      <c r="V12" s="370" t="s">
        <v>155</v>
      </c>
      <c r="W12" s="1089"/>
      <c r="X12" s="1084" t="s">
        <v>1434</v>
      </c>
      <c r="Y12" s="1075" t="s">
        <v>1224</v>
      </c>
      <c r="AP12" s="1087"/>
      <c r="AW12" s="1120" t="s">
        <v>154</v>
      </c>
      <c r="AX12" s="1120" t="s">
        <v>154</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156</v>
      </c>
      <c r="K13" s="1099" t="s">
        <v>1391</v>
      </c>
      <c r="V13" s="370" t="s">
        <v>156</v>
      </c>
      <c r="W13" s="1089"/>
      <c r="X13" s="1089"/>
      <c r="Y13" s="1089"/>
      <c r="AW13" s="1120" t="s">
        <v>155</v>
      </c>
      <c r="AX13" s="1120" t="s">
        <v>155</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157</v>
      </c>
      <c r="J14" s="1067" t="s">
        <v>1449</v>
      </c>
      <c r="N14" s="1067" t="s">
        <v>1450</v>
      </c>
      <c r="V14" s="1083">
        <v>13</v>
      </c>
      <c r="W14" s="1084"/>
      <c r="X14" s="1084" t="s">
        <v>1258</v>
      </c>
      <c r="Y14" s="1075" t="s">
        <v>1224</v>
      </c>
      <c r="AW14" s="1120" t="s">
        <v>156</v>
      </c>
      <c r="AX14" s="1120" t="s">
        <v>156</v>
      </c>
      <c r="AZ14" s="1067" t="s">
        <v>1451</v>
      </c>
      <c r="BB14" s="1120" t="s">
        <v>1452</v>
      </c>
      <c r="BC14" s="1120" t="s">
        <v>1444</v>
      </c>
      <c r="BE14" s="1120">
        <v>2012</v>
      </c>
      <c r="BH14" s="1068" t="s">
        <v>1367</v>
      </c>
      <c r="BJ14" s="1217" t="s">
        <v>1453</v>
      </c>
      <c r="BL14" s="1217" t="s">
        <v>1453</v>
      </c>
      <c r="BN14" s="1068" t="s">
        <v>1454</v>
      </c>
      <c r="BQ14" s="1281">
        <v>4213782</v>
      </c>
      <c r="BR14" s="1068" t="s">
        <v>195</v>
      </c>
      <c r="BS14" s="1429"/>
      <c r="BT14" s="1070"/>
      <c r="BU14" s="1070"/>
      <c r="BV14" s="1070"/>
      <c r="BW14" s="1694"/>
      <c r="BX14" s="1690"/>
    </row>
    <row customHeight="1" ht="19.5">
      <c r="A15" s="1074" t="s">
        <v>1455</v>
      </c>
      <c r="B15" s="1075">
        <v>2013</v>
      </c>
      <c r="E15" s="1698" t="s">
        <v>1456</v>
      </c>
      <c r="G15" s="1067" t="s">
        <v>1457</v>
      </c>
      <c r="H15" s="1067" t="s">
        <v>1458</v>
      </c>
      <c r="I15" s="1078" t="s">
        <v>158</v>
      </c>
      <c r="J15" s="1089" t="s">
        <v>586</v>
      </c>
      <c r="N15" s="1158" t="s">
        <v>1459</v>
      </c>
      <c r="X15" s="1087"/>
      <c r="AW15" s="1120" t="s">
        <v>157</v>
      </c>
      <c r="AX15" s="1120" t="s">
        <v>157</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158</v>
      </c>
      <c r="AX16" s="1120" t="s">
        <v>158</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170</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1235</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119</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31.03.2026</v>
      </c>
      <c r="H29" s="1106" t="s">
        <v>1574</v>
      </c>
      <c r="AX29" s="1120" t="s">
        <v>1575</v>
      </c>
      <c r="AZ29" s="1120" t="s">
        <v>1219</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01.01.2026</v>
      </c>
      <c r="F32" s="1105" t="str">
        <f>IF(TEMPLATE_GROUP="","",INDEX(EndDateList,MATCH(TEMPLATE_GROUP,CodeTemplateList,0),1))</f>
        <v>31.03.2026</v>
      </c>
      <c r="H32" s="1110" t="s">
        <v>1585</v>
      </c>
      <c r="O32" s="1074" t="s">
        <v>1217</v>
      </c>
      <c r="AX32" s="1120" t="s">
        <v>1586</v>
      </c>
      <c r="AZ32" s="1120" t="s">
        <v>1315</v>
      </c>
      <c r="BE32" s="1120">
        <v>2030</v>
      </c>
      <c r="BJ32" s="1068" t="s">
        <v>1471</v>
      </c>
      <c r="BL32" s="1068" t="s">
        <v>1471</v>
      </c>
    </row>
    <row customHeight="1" ht="11.25">
      <c r="A33" s="1074" t="s">
        <v>1587</v>
      </c>
      <c r="O33" s="1074" t="s">
        <v>1244</v>
      </c>
      <c r="AX33" s="1120" t="s">
        <v>1588</v>
      </c>
      <c r="AZ33" s="1120" t="s">
        <v>1218</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858</v>
      </c>
      <c r="F36" s="1113" t="str">
        <f>INDEX(E37:E41,MATCH(TEMPLATE_SPHERE,F37:F41,0))</f>
        <v>холодного водоснабжения</v>
      </c>
      <c r="G36" s="1113" t="str">
        <f>INDEX(G37:G41,MATCH(TEMPLATE_SPHERE,F37:F41,0))</f>
        <v>холодное водоснабжение</v>
      </c>
      <c r="O36" s="1074" t="s">
        <v>1338</v>
      </c>
      <c r="AX36" s="1120" t="s">
        <v>1597</v>
      </c>
      <c r="AZ36" s="1120" t="s">
        <v>1218</v>
      </c>
      <c r="BE36" s="1120">
        <v>2034</v>
      </c>
      <c r="BL36" s="1068" t="s">
        <v>1598</v>
      </c>
    </row>
    <row customHeight="1" ht="11.25">
      <c r="A37" s="1074" t="s">
        <v>1599</v>
      </c>
      <c r="E37" s="407" t="s">
        <v>1600</v>
      </c>
      <c r="F37" s="1114" t="s">
        <v>812</v>
      </c>
      <c r="G37" s="407" t="s">
        <v>1601</v>
      </c>
      <c r="O37" s="1074" t="s">
        <v>1357</v>
      </c>
      <c r="AX37" s="1120" t="s">
        <v>1602</v>
      </c>
      <c r="AZ37" s="1120" t="s">
        <v>1246</v>
      </c>
      <c r="BE37" s="1120">
        <v>2035</v>
      </c>
    </row>
    <row customHeight="1" ht="11.25">
      <c r="A38" s="1074" t="s">
        <v>1603</v>
      </c>
      <c r="E38" s="407" t="s">
        <v>1604</v>
      </c>
      <c r="F38" s="1115" t="s">
        <v>858</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911</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898</v>
      </c>
      <c r="G40" s="407" t="s">
        <v>1619</v>
      </c>
      <c r="O40" s="1074" t="s">
        <v>1406</v>
      </c>
      <c r="AX40" s="1120" t="s">
        <v>1620</v>
      </c>
      <c r="BE40" s="1120">
        <v>2038</v>
      </c>
      <c r="BH40" s="1068" t="s">
        <v>1621</v>
      </c>
      <c r="BJ40" s="1217" t="s">
        <v>1031</v>
      </c>
      <c r="BL40" s="1217" t="s">
        <v>1031</v>
      </c>
      <c r="BN40" s="1068" t="s">
        <v>1065</v>
      </c>
    </row>
    <row customHeight="1" ht="11.25">
      <c r="A41" s="1074" t="s">
        <v>1622</v>
      </c>
      <c r="E41" s="407" t="s">
        <v>1623</v>
      </c>
      <c r="F41" s="1115" t="s">
        <v>1624</v>
      </c>
      <c r="G41" s="407" t="s">
        <v>1623</v>
      </c>
      <c r="O41" s="1074" t="s">
        <v>1422</v>
      </c>
      <c r="AX41" s="1120" t="s">
        <v>1625</v>
      </c>
      <c r="AZ41" s="1067" t="s">
        <v>1626</v>
      </c>
      <c r="BE41" s="1120">
        <v>2039</v>
      </c>
      <c r="BH41" s="1068" t="s">
        <v>1627</v>
      </c>
      <c r="BJ41" s="1217" t="s">
        <v>1027</v>
      </c>
      <c r="BL41" s="1217" t="s">
        <v>1027</v>
      </c>
      <c r="BN41" s="1068" t="s">
        <v>1052</v>
      </c>
    </row>
    <row customHeight="1" ht="11.25">
      <c r="A42" s="1074" t="s">
        <v>1628</v>
      </c>
      <c r="AX42" s="1120" t="s">
        <v>1629</v>
      </c>
      <c r="AZ42" s="1120" t="s">
        <v>1217</v>
      </c>
      <c r="BE42" s="1120">
        <v>2040</v>
      </c>
      <c r="BH42" s="1068" t="s">
        <v>1049</v>
      </c>
      <c r="BJ42" s="1217" t="s">
        <v>1029</v>
      </c>
      <c r="BL42" s="1217" t="s">
        <v>1029</v>
      </c>
      <c r="BN42" s="1068" t="s">
        <v>1630</v>
      </c>
    </row>
    <row customHeight="1" ht="11.25">
      <c r="A43" s="1074" t="s">
        <v>1631</v>
      </c>
      <c r="AX43" s="1120" t="s">
        <v>1632</v>
      </c>
      <c r="AZ43" s="1120" t="s">
        <v>1244</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1280</v>
      </c>
      <c r="BE44" s="1120">
        <v>2042</v>
      </c>
      <c r="BH44" s="1068" t="s">
        <v>1640</v>
      </c>
      <c r="BJ44" s="1217" t="s">
        <v>1049</v>
      </c>
      <c r="BL44" s="1217" t="s">
        <v>1049</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1043</v>
      </c>
      <c r="BL45" s="1217" t="s">
        <v>1043</v>
      </c>
      <c r="BN45" s="1068" t="s">
        <v>1650</v>
      </c>
    </row>
    <row customHeight="1" ht="11.25">
      <c r="A46" s="1074" t="s">
        <v>1651</v>
      </c>
      <c r="E46" s="407" t="s">
        <v>27</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1653</v>
      </c>
      <c r="AZ46" s="1120" t="s">
        <v>1338</v>
      </c>
      <c r="BE46" s="1120">
        <v>2044</v>
      </c>
      <c r="BH46" s="1068" t="s">
        <v>1052</v>
      </c>
      <c r="BJ46" s="1217" t="s">
        <v>1033</v>
      </c>
      <c r="BL46" s="1217" t="s">
        <v>1033</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1656</v>
      </c>
      <c r="AZ47" s="1120" t="s">
        <v>1357</v>
      </c>
      <c r="BE47" s="1120">
        <v>2045</v>
      </c>
      <c r="BH47" s="1068" t="s">
        <v>1630</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01.01.2026</v>
      </c>
      <c r="H48" s="1116" t="str">
        <f>_xlfn.IFERROR(IF(f_year="","31.12."&amp;CURRENT_YEAR,"31.12."&amp;f_year),"31.12."&amp;CURRENT_YEAR)</f>
        <v>31.12.2026</v>
      </c>
      <c r="I48" s="1742">
        <f>IF(f_year="",TRUE,FALSE)</f>
        <v>0</v>
      </c>
      <c r="J48" s="1745" t="s">
        <v>1661</v>
      </c>
      <c r="K48" s="1746"/>
      <c r="AX48" s="1120" t="s">
        <v>1662</v>
      </c>
      <c r="AZ48" s="1120" t="s">
        <v>1374</v>
      </c>
      <c r="BE48" s="1120">
        <v>2046</v>
      </c>
      <c r="BH48" s="1068" t="s">
        <v>1634</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1667</v>
      </c>
      <c r="AZ49" s="1120" t="s">
        <v>1390</v>
      </c>
      <c r="BE49" s="1120">
        <v>2047</v>
      </c>
      <c r="BH49" s="1068" t="s">
        <v>1053</v>
      </c>
      <c r="BJ49" s="1217" t="s">
        <v>1039</v>
      </c>
      <c r="BL49" s="1217" t="s">
        <v>1039</v>
      </c>
    </row>
    <row customHeight="1" ht="11.25">
      <c r="A50" s="1074" t="s">
        <v>1668</v>
      </c>
      <c r="E50" s="407" t="s">
        <v>1669</v>
      </c>
      <c r="F50" s="1115" t="s">
        <v>1023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1670</v>
      </c>
      <c r="AZ50" s="1120" t="s">
        <v>1406</v>
      </c>
      <c r="BE50" s="1120">
        <v>2048</v>
      </c>
      <c r="BH50" s="1068" t="s">
        <v>1641</v>
      </c>
      <c r="BJ50" s="1217" t="s">
        <v>1041</v>
      </c>
      <c r="BL50" s="1217" t="s">
        <v>1041</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1679</v>
      </c>
      <c r="AZ52" s="1120" t="s">
        <v>1218</v>
      </c>
      <c r="BE52" s="1120">
        <v>2050</v>
      </c>
      <c r="BH52" s="1068" t="s">
        <v>1654</v>
      </c>
      <c r="BJ52" s="1217" t="s">
        <v>1052</v>
      </c>
      <c r="BL52" s="1217" t="s">
        <v>1052</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1220</v>
      </c>
      <c r="BE55" s="1120">
        <v>2053</v>
      </c>
      <c r="BH55" s="1070" t="s">
        <v>22</v>
      </c>
      <c r="BJ55" s="1217" t="s">
        <v>1053</v>
      </c>
      <c r="BL55" s="1217" t="s">
        <v>1053</v>
      </c>
    </row>
    <row customHeight="1" ht="11.25">
      <c r="A56" s="1074" t="s">
        <v>1689</v>
      </c>
      <c r="D56" s="1118" t="s">
        <v>1690</v>
      </c>
      <c r="E56" s="1095" t="s">
        <v>98</v>
      </c>
      <c r="F56" s="1074" t="s">
        <v>1691</v>
      </c>
      <c r="AX56" s="1120" t="s">
        <v>1692</v>
      </c>
      <c r="AZ56" s="1120" t="s">
        <v>1248</v>
      </c>
      <c r="BE56" s="1120">
        <v>2054</v>
      </c>
      <c r="BH56" s="1070" t="s">
        <v>22</v>
      </c>
      <c r="BJ56" s="1217" t="s">
        <v>1641</v>
      </c>
      <c r="BL56" s="1217" t="s">
        <v>1641</v>
      </c>
    </row>
    <row customHeight="1" ht="11.25">
      <c r="A57" s="1074" t="s">
        <v>1693</v>
      </c>
      <c r="D57" s="1118" t="s">
        <v>1694</v>
      </c>
      <c r="E57" s="1095" t="s">
        <v>1695</v>
      </c>
      <c r="F57" s="1074" t="s">
        <v>1691</v>
      </c>
      <c r="AX57" s="1120" t="s">
        <v>1696</v>
      </c>
      <c r="AZ57" s="1120" t="s">
        <v>1283</v>
      </c>
      <c r="BE57" s="1120">
        <v>2055</v>
      </c>
      <c r="BJ57" s="1217" t="s">
        <v>1650</v>
      </c>
      <c r="BL57" s="1217" t="s">
        <v>1650</v>
      </c>
    </row>
    <row customHeight="1" ht="11.25">
      <c r="A58" s="1074" t="s">
        <v>1697</v>
      </c>
      <c r="D58" s="1118" t="s">
        <v>1698</v>
      </c>
      <c r="E58" s="1095" t="s">
        <v>98</v>
      </c>
      <c r="F58" s="1074" t="s">
        <v>1691</v>
      </c>
      <c r="AX58" s="1120" t="s">
        <v>1699</v>
      </c>
      <c r="BE58" s="1120">
        <v>2056</v>
      </c>
      <c r="BJ58" s="1217" t="s">
        <v>1654</v>
      </c>
      <c r="BL58" s="1217" t="s">
        <v>1654</v>
      </c>
    </row>
    <row customHeight="1" ht="11.25">
      <c r="A59" s="1074" t="s">
        <v>1700</v>
      </c>
      <c r="D59" s="1118" t="s">
        <v>136</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1221</v>
      </c>
      <c r="BE60" s="1120">
        <v>2058</v>
      </c>
      <c r="BJ60" s="1217" t="s">
        <v>1663</v>
      </c>
      <c r="BL60" s="1217" t="s">
        <v>1663</v>
      </c>
    </row>
    <row customHeight="1" ht="11.25">
      <c r="A61" s="1074" t="s">
        <v>1707</v>
      </c>
      <c r="D61" s="1118" t="s">
        <v>1708</v>
      </c>
      <c r="E61" s="1095" t="s">
        <v>1586</v>
      </c>
      <c r="F61" s="1074" t="s">
        <v>1701</v>
      </c>
      <c r="AX61" s="1120" t="s">
        <v>1709</v>
      </c>
      <c r="AZ61" s="1120" t="s">
        <v>1249</v>
      </c>
      <c r="BE61" s="1120">
        <v>2059</v>
      </c>
      <c r="BL61" s="1217" t="s">
        <v>1045</v>
      </c>
    </row>
    <row customHeight="1" ht="11.25">
      <c r="A62" s="1074" t="s">
        <v>1710</v>
      </c>
      <c r="D62" s="1118" t="s">
        <v>135</v>
      </c>
      <c r="E62" s="1095">
        <v>30</v>
      </c>
      <c r="F62" s="1074" t="s">
        <v>1701</v>
      </c>
      <c r="AZ62" s="1120" t="s">
        <v>1284</v>
      </c>
      <c r="BE62" s="1120">
        <v>2060</v>
      </c>
      <c r="BL62" s="1217" t="s">
        <v>1047</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1222</v>
      </c>
      <c r="BE67" s="1120">
        <v>2065</v>
      </c>
    </row>
    <row customHeight="1" ht="11.25">
      <c r="A68" s="1074" t="s">
        <v>1719</v>
      </c>
      <c r="AZ68" s="1120" t="s">
        <v>1250</v>
      </c>
      <c r="BE68" s="1120">
        <v>2066</v>
      </c>
      <c r="BH68" s="1067" t="s">
        <v>1720</v>
      </c>
      <c r="BJ68" s="1067" t="s">
        <v>1721</v>
      </c>
      <c r="BL68" s="1067" t="s">
        <v>1722</v>
      </c>
      <c r="BN68" s="1067" t="s">
        <v>1723</v>
      </c>
    </row>
    <row customHeight="1" ht="11.25">
      <c r="A69" s="1074" t="s">
        <v>1724</v>
      </c>
      <c r="AZ69" s="1120" t="s">
        <v>1285</v>
      </c>
      <c r="BE69" s="1120">
        <v>2067</v>
      </c>
      <c r="BH69" s="1068" t="s">
        <v>1725</v>
      </c>
      <c r="BI69" s="1117" t="s">
        <v>108</v>
      </c>
      <c r="BJ69" s="1068" t="s">
        <v>1726</v>
      </c>
      <c r="BK69" s="1117" t="s">
        <v>108</v>
      </c>
      <c r="BL69" s="1068" t="s">
        <v>1727</v>
      </c>
      <c r="BM69" s="1070" t="s">
        <v>108</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89</v>
      </c>
      <c r="BJ71" s="1068" t="s">
        <v>1736</v>
      </c>
      <c r="BK71" s="1117" t="s">
        <v>89</v>
      </c>
      <c r="BL71" s="1068" t="s">
        <v>1737</v>
      </c>
      <c r="BM71" s="1070" t="s">
        <v>89</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98</v>
      </c>
      <c r="BJ73" s="1068" t="s">
        <v>1743</v>
      </c>
      <c r="BK73" s="1117" t="s">
        <v>98</v>
      </c>
      <c r="BL73" s="1068" t="s">
        <v>1744</v>
      </c>
      <c r="BM73" s="1070" t="s">
        <v>98</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1231</v>
      </c>
      <c r="BH76" s="1068" t="s">
        <v>1755</v>
      </c>
      <c r="BJ76" s="1068" t="s">
        <v>1756</v>
      </c>
      <c r="BL76" s="1068" t="s">
        <v>1757</v>
      </c>
    </row>
    <row customHeight="1" ht="11.25">
      <c r="A77" s="1074" t="s">
        <v>1758</v>
      </c>
      <c r="AZ77" s="1120" t="s">
        <v>1260</v>
      </c>
    </row>
    <row customHeight="1" ht="11.25">
      <c r="A78" s="1074" t="s">
        <v>1759</v>
      </c>
      <c r="AZ78" s="1120" t="s">
        <v>1292</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1023</v>
      </c>
    </row>
    <row customHeight="1" ht="11.25">
      <c r="A91" s="1074" t="s">
        <v>1801</v>
      </c>
      <c r="AZ91" s="1120" t="s">
        <v>1059</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1218</v>
      </c>
    </row>
    <row customHeight="1" ht="11.25">
      <c r="AZ116" s="1901" t="s">
        <v>1843</v>
      </c>
      <c r="BA116" s="1902" t="s">
        <v>1844</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AC9FA-D5E3-C768-6918-FDFBF52396B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309</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310</v>
      </c>
      <c r="E15" s="1524" t="s">
        <v>1863</v>
      </c>
      <c r="F15" s="1526"/>
      <c r="G15" s="1525" t="s">
        <v>1864</v>
      </c>
      <c r="H15" s="1533"/>
      <c r="J15" s="455">
        <v>19</v>
      </c>
    </row>
    <row customHeight="1" ht="24">
      <c r="A16" s="502"/>
      <c r="B16" s="502"/>
      <c r="C16" s="457"/>
      <c r="D16" s="1523" t="s">
        <v>313</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98</v>
      </c>
      <c r="E19" s="1527" t="s">
        <v>1870</v>
      </c>
      <c r="F19" s="1521" t="s">
        <v>309</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2B568-E398-36DF-8675-5C5E209788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A5408-B1BD-9468-402E-86FC9DF540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F9B98-434F-A508-FABD-22CE3AAE3A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F11A8-4138-3D03-7FCA-6551ECDBAFF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C370B-3286-25B8-3466-2F37EE5B393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1898</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901B8-BFA8-ACF8-A9AE-86E18FD3993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12198-B8E8-C6BC-7808-F47C717F4C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F8178-36B8-3F98-65FC-696C663B04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E70C9-0028-0762-7B24-41612141BF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00A5B-979B-4B68-43F8-7EF1F56798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22</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F5135-F93D-1278-3A28-8F03801A91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1624</v>
      </c>
    </row>
    <row customHeight="1" ht="9">
      <c r="A2" s="983" t="s">
        <v>1950</v>
      </c>
      <c r="B2" s="983"/>
      <c r="C2" s="984" t="str">
        <f>INDEX(TEMPLATE_NUMBER_FORM_LIST,MATCH(TEMPLATE_SPHERE,TEMPLATE_SPHERE_LIST,0))</f>
        <v>10</v>
      </c>
      <c r="D2" s="983" t="s">
        <v>1473</v>
      </c>
      <c r="E2" s="983" t="s">
        <v>154</v>
      </c>
      <c r="F2" s="985" t="s">
        <v>154</v>
      </c>
      <c r="G2" s="983" t="s">
        <v>154</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1952</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1954</v>
      </c>
    </row>
    <row customHeight="1" ht="117">
      <c r="A5" s="846" t="s">
        <v>1955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1957</v>
      </c>
    </row>
    <row customHeight="1" ht="90">
      <c r="A6" s="846" t="s">
        <v>1958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1959</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2009</v>
      </c>
      <c r="B31" s="846"/>
      <c r="C31" s="984" t="str">
        <f>IF(TEMPLATE_SPHERE="HEAT",D31,IF(TEMPLATE_SPHERE="TKO",H31,E31))</f>
        <v>Форма 1. Информация об организации, осуществляющей холодное водоснабжение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323172-F028-7C28-31A8-A98B0D4333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1624</v>
      </c>
      <c r="H2" s="843"/>
      <c r="I2" s="843"/>
      <c r="J2" s="843"/>
      <c r="K2" s="843"/>
      <c r="L2" s="843"/>
      <c r="M2" s="843"/>
      <c r="N2" s="843"/>
      <c r="O2" s="841" t="s">
        <v>812</v>
      </c>
      <c r="P2" s="841" t="s">
        <v>858</v>
      </c>
      <c r="Q2" s="841" t="s">
        <v>898</v>
      </c>
      <c r="R2" s="841" t="s">
        <v>911</v>
      </c>
      <c r="S2" s="841" t="s">
        <v>1624</v>
      </c>
      <c r="T2" s="841" t="s">
        <v>812</v>
      </c>
      <c r="U2" s="841" t="s">
        <v>858</v>
      </c>
      <c r="V2" s="841" t="s">
        <v>898</v>
      </c>
      <c r="W2" s="841" t="s">
        <v>911</v>
      </c>
      <c r="X2" s="841" t="s">
        <v>1624</v>
      </c>
      <c r="Y2" s="841"/>
      <c r="Z2" s="841" t="s">
        <v>812</v>
      </c>
      <c r="AA2" s="850" t="s">
        <v>858</v>
      </c>
      <c r="AB2" s="841" t="s">
        <v>898</v>
      </c>
      <c r="AC2" s="841" t="s">
        <v>911</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98</v>
      </c>
      <c r="Q59" s="957" t="s">
        <v>98</v>
      </c>
      <c r="R59" s="957" t="s">
        <v>98</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153</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154</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155</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157</v>
      </c>
      <c r="Q91" s="957" t="s">
        <v>157</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158</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54E24-E019-9B58-5048-DBF89A83084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2232</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CFB41-16CF-7F78-FAF8-BA90F25B0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646A8-F4C8-23D8-385D-74A8D6A9C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F4EF8-2938-22F8-D688-6B90D25C8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89162-059F-C1C8-D4D4-B3F26C6B3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6ED79-62C8-68B8-6A01-40FDEB4E37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2CF0D-5D38-FED5-42E2-6EFAE281C4A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66BC1-DC94-C30D-3718-5DB632D807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640F8-8928-8188-1418-D6867D5E6D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EB148-B035-0818-DBA8-D90F60522E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B1518-7668-C608-FDC8-53AA2D312C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2E075-BF48-0C88-3C08-DBE834E46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BF3BE-3CE8-9781-4A56-88A583866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EEB7-5938-0978-D08F-8A3174EA789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812</v>
      </c>
    </row>
    <row customHeight="1" ht="11.25">
      <c r="A3" s="1850" t="s">
        <v>2251</v>
      </c>
      <c r="B3" s="1850" t="s">
        <v>16</v>
      </c>
      <c r="C3" s="1850" t="s">
        <v>2256</v>
      </c>
      <c r="D3" s="1850" t="s">
        <v>2257</v>
      </c>
      <c r="E3" s="1850" t="s">
        <v>2258</v>
      </c>
      <c r="F3" s="1850" t="s">
        <v>2259</v>
      </c>
      <c r="G3" s="1850" t="s">
        <v>22</v>
      </c>
      <c r="H3" s="1850" t="s">
        <v>22</v>
      </c>
      <c r="I3" s="1850" t="s">
        <v>812</v>
      </c>
    </row>
    <row customHeight="1" ht="11.25">
      <c r="A4" s="1850" t="s">
        <v>2251</v>
      </c>
      <c r="B4" s="1850" t="s">
        <v>16</v>
      </c>
      <c r="C4" s="1850" t="s">
        <v>2260</v>
      </c>
      <c r="D4" s="1850" t="s">
        <v>2261</v>
      </c>
      <c r="E4" s="1850" t="s">
        <v>2262</v>
      </c>
      <c r="F4" s="1850" t="s">
        <v>2263</v>
      </c>
      <c r="G4" s="1850" t="s">
        <v>22</v>
      </c>
      <c r="H4" s="1850" t="s">
        <v>22</v>
      </c>
      <c r="I4" s="1850" t="s">
        <v>812</v>
      </c>
    </row>
    <row customHeight="1" ht="11.25">
      <c r="A5" s="1850" t="s">
        <v>2251</v>
      </c>
      <c r="B5" s="1850" t="s">
        <v>16</v>
      </c>
      <c r="C5" s="1850" t="s">
        <v>2264</v>
      </c>
      <c r="D5" s="1850" t="s">
        <v>2265</v>
      </c>
      <c r="E5" s="1850" t="s">
        <v>2266</v>
      </c>
      <c r="F5" s="1850" t="s">
        <v>2263</v>
      </c>
      <c r="G5" s="1850" t="s">
        <v>22</v>
      </c>
      <c r="H5" s="1850" t="s">
        <v>22</v>
      </c>
      <c r="I5" s="1850" t="s">
        <v>812</v>
      </c>
    </row>
    <row customHeight="1" ht="11.25">
      <c r="A6" s="1850" t="s">
        <v>2251</v>
      </c>
      <c r="B6" s="1850" t="s">
        <v>16</v>
      </c>
      <c r="C6" s="1850" t="s">
        <v>2267</v>
      </c>
      <c r="D6" s="1850" t="s">
        <v>2268</v>
      </c>
      <c r="E6" s="1850" t="s">
        <v>2269</v>
      </c>
      <c r="F6" s="1850" t="s">
        <v>2270</v>
      </c>
      <c r="G6" s="1850" t="s">
        <v>22</v>
      </c>
      <c r="H6" s="1850" t="s">
        <v>22</v>
      </c>
      <c r="I6" s="1850" t="s">
        <v>812</v>
      </c>
    </row>
    <row customHeight="1" ht="11.25">
      <c r="A7" s="1850" t="s">
        <v>2251</v>
      </c>
      <c r="B7" s="1850" t="s">
        <v>16</v>
      </c>
      <c r="C7" s="1850" t="s">
        <v>2271</v>
      </c>
      <c r="D7" s="1850" t="s">
        <v>2272</v>
      </c>
      <c r="E7" s="1850" t="s">
        <v>2273</v>
      </c>
      <c r="F7" s="1850" t="s">
        <v>2274</v>
      </c>
      <c r="G7" s="1850" t="s">
        <v>22</v>
      </c>
      <c r="H7" s="1850" t="s">
        <v>22</v>
      </c>
      <c r="I7" s="1850" t="s">
        <v>812</v>
      </c>
    </row>
    <row customHeight="1" ht="11.25">
      <c r="A8" s="1850" t="s">
        <v>2251</v>
      </c>
      <c r="B8" s="1850" t="s">
        <v>16</v>
      </c>
      <c r="C8" s="1850" t="s">
        <v>2275</v>
      </c>
      <c r="D8" s="1850" t="s">
        <v>2276</v>
      </c>
      <c r="E8" s="1850" t="s">
        <v>2277</v>
      </c>
      <c r="F8" s="1850" t="s">
        <v>2278</v>
      </c>
      <c r="G8" s="1850" t="s">
        <v>22</v>
      </c>
      <c r="H8" s="1850" t="s">
        <v>22</v>
      </c>
      <c r="I8" s="1850" t="s">
        <v>812</v>
      </c>
    </row>
    <row customHeight="1" ht="11.25">
      <c r="A9" s="1850" t="s">
        <v>2251</v>
      </c>
      <c r="B9" s="1850" t="s">
        <v>16</v>
      </c>
      <c r="C9" s="1850" t="s">
        <v>2279</v>
      </c>
      <c r="D9" s="1850" t="s">
        <v>2280</v>
      </c>
      <c r="E9" s="1850" t="s">
        <v>2281</v>
      </c>
      <c r="F9" s="1850" t="s">
        <v>2255</v>
      </c>
      <c r="G9" s="1850" t="s">
        <v>22</v>
      </c>
      <c r="H9" s="1850" t="s">
        <v>22</v>
      </c>
      <c r="I9" s="1850" t="s">
        <v>812</v>
      </c>
    </row>
    <row customHeight="1" ht="11.25">
      <c r="A10" s="1850" t="s">
        <v>2251</v>
      </c>
      <c r="B10" s="1850" t="s">
        <v>16</v>
      </c>
      <c r="C10" s="1850" t="s">
        <v>2282</v>
      </c>
      <c r="D10" s="1850" t="s">
        <v>2283</v>
      </c>
      <c r="E10" s="1850" t="s">
        <v>2284</v>
      </c>
      <c r="F10" s="1850" t="s">
        <v>2285</v>
      </c>
      <c r="G10" s="1850" t="s">
        <v>22</v>
      </c>
      <c r="H10" s="1850" t="s">
        <v>22</v>
      </c>
      <c r="I10" s="1850" t="s">
        <v>812</v>
      </c>
    </row>
    <row customHeight="1" ht="11.25">
      <c r="A11" s="1850" t="s">
        <v>2251</v>
      </c>
      <c r="B11" s="1850" t="s">
        <v>16</v>
      </c>
      <c r="C11" s="1850" t="s">
        <v>2286</v>
      </c>
      <c r="D11" s="1850" t="s">
        <v>2287</v>
      </c>
      <c r="E11" s="1850" t="s">
        <v>2288</v>
      </c>
      <c r="F11" s="1850" t="s">
        <v>2255</v>
      </c>
      <c r="G11" s="1850" t="s">
        <v>22</v>
      </c>
      <c r="H11" s="1850" t="s">
        <v>22</v>
      </c>
      <c r="I11" s="1850" t="s">
        <v>812</v>
      </c>
    </row>
    <row customHeight="1" ht="11.25">
      <c r="A12" s="1850" t="s">
        <v>2251</v>
      </c>
      <c r="B12" s="1850" t="s">
        <v>16</v>
      </c>
      <c r="C12" s="1850" t="s">
        <v>2289</v>
      </c>
      <c r="D12" s="1850" t="s">
        <v>2290</v>
      </c>
      <c r="E12" s="1850" t="s">
        <v>2291</v>
      </c>
      <c r="F12" s="1850" t="s">
        <v>2270</v>
      </c>
      <c r="G12" s="1850" t="s">
        <v>2292</v>
      </c>
      <c r="H12" s="1850" t="s">
        <v>22</v>
      </c>
      <c r="I12" s="1850" t="s">
        <v>812</v>
      </c>
    </row>
    <row customHeight="1" ht="11.25">
      <c r="A13" s="1850" t="s">
        <v>2251</v>
      </c>
      <c r="B13" s="1850" t="s">
        <v>16</v>
      </c>
      <c r="C13" s="1850" t="s">
        <v>2293</v>
      </c>
      <c r="D13" s="1850" t="s">
        <v>2294</v>
      </c>
      <c r="E13" s="1850" t="s">
        <v>2295</v>
      </c>
      <c r="F13" s="1850" t="s">
        <v>2296</v>
      </c>
      <c r="G13" s="1850" t="s">
        <v>22</v>
      </c>
      <c r="H13" s="1850" t="s">
        <v>22</v>
      </c>
      <c r="I13" s="1850" t="s">
        <v>812</v>
      </c>
    </row>
    <row customHeight="1" ht="11.25">
      <c r="A14" s="1850" t="s">
        <v>2251</v>
      </c>
      <c r="B14" s="1850" t="s">
        <v>16</v>
      </c>
      <c r="C14" s="1850" t="s">
        <v>2297</v>
      </c>
      <c r="D14" s="1850" t="s">
        <v>2298</v>
      </c>
      <c r="E14" s="1850" t="s">
        <v>2299</v>
      </c>
      <c r="F14" s="1850" t="s">
        <v>2263</v>
      </c>
      <c r="G14" s="1850" t="s">
        <v>22</v>
      </c>
      <c r="H14" s="1850" t="s">
        <v>22</v>
      </c>
      <c r="I14" s="1850" t="s">
        <v>812</v>
      </c>
    </row>
    <row customHeight="1" ht="11.25">
      <c r="A15" s="1850" t="s">
        <v>2251</v>
      </c>
      <c r="B15" s="1850" t="s">
        <v>16</v>
      </c>
      <c r="C15" s="1850" t="s">
        <v>2300</v>
      </c>
      <c r="D15" s="1850" t="s">
        <v>2301</v>
      </c>
      <c r="E15" s="1850" t="s">
        <v>2302</v>
      </c>
      <c r="F15" s="1850" t="s">
        <v>2296</v>
      </c>
      <c r="G15" s="1850" t="s">
        <v>22</v>
      </c>
      <c r="H15" s="1850" t="s">
        <v>22</v>
      </c>
      <c r="I15" s="1850" t="s">
        <v>812</v>
      </c>
    </row>
    <row customHeight="1" ht="11.25">
      <c r="A16" s="1850" t="s">
        <v>2251</v>
      </c>
      <c r="B16" s="1850" t="s">
        <v>16</v>
      </c>
      <c r="C16" s="1850" t="s">
        <v>2303</v>
      </c>
      <c r="D16" s="1850" t="s">
        <v>2304</v>
      </c>
      <c r="E16" s="1850" t="s">
        <v>2305</v>
      </c>
      <c r="F16" s="1850" t="s">
        <v>2306</v>
      </c>
      <c r="G16" s="1850" t="s">
        <v>22</v>
      </c>
      <c r="H16" s="1850" t="s">
        <v>22</v>
      </c>
      <c r="I16" s="1850" t="s">
        <v>812</v>
      </c>
    </row>
    <row customHeight="1" ht="11.25">
      <c r="A17" s="1850" t="s">
        <v>2251</v>
      </c>
      <c r="B17" s="1850" t="s">
        <v>16</v>
      </c>
      <c r="C17" s="1850" t="s">
        <v>2307</v>
      </c>
      <c r="D17" s="1850" t="s">
        <v>2308</v>
      </c>
      <c r="E17" s="1850" t="s">
        <v>2309</v>
      </c>
      <c r="F17" s="1850" t="s">
        <v>2310</v>
      </c>
      <c r="G17" s="1850" t="s">
        <v>22</v>
      </c>
      <c r="H17" s="1850" t="s">
        <v>22</v>
      </c>
      <c r="I17" s="1850" t="s">
        <v>812</v>
      </c>
    </row>
    <row customHeight="1" ht="11.25">
      <c r="A18" s="1850" t="s">
        <v>2251</v>
      </c>
      <c r="B18" s="1850" t="s">
        <v>16</v>
      </c>
      <c r="C18" s="1850" t="s">
        <v>2311</v>
      </c>
      <c r="D18" s="1850" t="s">
        <v>2312</v>
      </c>
      <c r="E18" s="1850" t="s">
        <v>2313</v>
      </c>
      <c r="F18" s="1850" t="s">
        <v>2314</v>
      </c>
      <c r="G18" s="1850" t="s">
        <v>22</v>
      </c>
      <c r="H18" s="1850" t="s">
        <v>22</v>
      </c>
      <c r="I18" s="1850" t="s">
        <v>812</v>
      </c>
    </row>
    <row customHeight="1" ht="11.25">
      <c r="A19" s="1850" t="s">
        <v>2251</v>
      </c>
      <c r="B19" s="1850" t="s">
        <v>16</v>
      </c>
      <c r="C19" s="1850" t="s">
        <v>2315</v>
      </c>
      <c r="D19" s="1850" t="s">
        <v>2316</v>
      </c>
      <c r="E19" s="1850" t="s">
        <v>2317</v>
      </c>
      <c r="F19" s="1850" t="s">
        <v>2255</v>
      </c>
      <c r="G19" s="1850" t="s">
        <v>22</v>
      </c>
      <c r="H19" s="1850" t="s">
        <v>22</v>
      </c>
      <c r="I19" s="1850" t="s">
        <v>812</v>
      </c>
    </row>
    <row customHeight="1" ht="11.25">
      <c r="A20" s="1850" t="s">
        <v>2251</v>
      </c>
      <c r="B20" s="1850" t="s">
        <v>16</v>
      </c>
      <c r="C20" s="1850" t="s">
        <v>2318</v>
      </c>
      <c r="D20" s="1850" t="s">
        <v>2319</v>
      </c>
      <c r="E20" s="1850" t="s">
        <v>2320</v>
      </c>
      <c r="F20" s="1850" t="s">
        <v>2321</v>
      </c>
      <c r="G20" s="1850" t="s">
        <v>2322</v>
      </c>
      <c r="H20" s="1850" t="s">
        <v>22</v>
      </c>
      <c r="I20" s="1850" t="s">
        <v>812</v>
      </c>
    </row>
    <row customHeight="1" ht="11.25">
      <c r="A21" s="1850" t="s">
        <v>2251</v>
      </c>
      <c r="B21" s="1850" t="s">
        <v>16</v>
      </c>
      <c r="C21" s="1850" t="s">
        <v>2323</v>
      </c>
      <c r="D21" s="1850" t="s">
        <v>2324</v>
      </c>
      <c r="E21" s="1850" t="s">
        <v>2325</v>
      </c>
      <c r="F21" s="1850" t="s">
        <v>2278</v>
      </c>
      <c r="G21" s="1850" t="s">
        <v>22</v>
      </c>
      <c r="H21" s="1850" t="s">
        <v>22</v>
      </c>
      <c r="I21" s="1850" t="s">
        <v>812</v>
      </c>
    </row>
    <row customHeight="1" ht="11.25">
      <c r="A22" s="1850" t="s">
        <v>2251</v>
      </c>
      <c r="B22" s="1850" t="s">
        <v>16</v>
      </c>
      <c r="C22" s="1850" t="s">
        <v>2326</v>
      </c>
      <c r="D22" s="1850" t="s">
        <v>2327</v>
      </c>
      <c r="E22" s="1850" t="s">
        <v>2328</v>
      </c>
      <c r="F22" s="1850" t="s">
        <v>2329</v>
      </c>
      <c r="G22" s="1850" t="s">
        <v>2330</v>
      </c>
      <c r="H22" s="1850" t="s">
        <v>22</v>
      </c>
      <c r="I22" s="1850" t="s">
        <v>812</v>
      </c>
    </row>
    <row customHeight="1" ht="11.25">
      <c r="A23" s="1850" t="s">
        <v>2251</v>
      </c>
      <c r="B23" s="1850" t="s">
        <v>16</v>
      </c>
      <c r="C23" s="1850" t="s">
        <v>2331</v>
      </c>
      <c r="D23" s="1850" t="s">
        <v>2332</v>
      </c>
      <c r="E23" s="1850" t="s">
        <v>2333</v>
      </c>
      <c r="F23" s="1850" t="s">
        <v>2274</v>
      </c>
      <c r="G23" s="1850" t="s">
        <v>22</v>
      </c>
      <c r="H23" s="1850" t="s">
        <v>22</v>
      </c>
      <c r="I23" s="1850" t="s">
        <v>812</v>
      </c>
    </row>
    <row customHeight="1" ht="11.25">
      <c r="A24" s="1850" t="s">
        <v>2251</v>
      </c>
      <c r="B24" s="1850" t="s">
        <v>16</v>
      </c>
      <c r="C24" s="1850" t="s">
        <v>2334</v>
      </c>
      <c r="D24" s="1850" t="s">
        <v>2335</v>
      </c>
      <c r="E24" s="1850" t="s">
        <v>2336</v>
      </c>
      <c r="F24" s="1850" t="s">
        <v>2263</v>
      </c>
      <c r="G24" s="1850" t="s">
        <v>2337</v>
      </c>
      <c r="H24" s="1850" t="s">
        <v>22</v>
      </c>
      <c r="I24" s="1850" t="s">
        <v>812</v>
      </c>
    </row>
    <row customHeight="1" ht="11.25">
      <c r="A25" s="1850" t="s">
        <v>2251</v>
      </c>
      <c r="B25" s="1850" t="s">
        <v>16</v>
      </c>
      <c r="C25" s="1850" t="s">
        <v>2338</v>
      </c>
      <c r="D25" s="1850" t="s">
        <v>2335</v>
      </c>
      <c r="E25" s="1850" t="s">
        <v>2339</v>
      </c>
      <c r="F25" s="1850" t="s">
        <v>2340</v>
      </c>
      <c r="G25" s="1850" t="s">
        <v>2341</v>
      </c>
      <c r="H25" s="1850" t="s">
        <v>22</v>
      </c>
      <c r="I25" s="1850" t="s">
        <v>812</v>
      </c>
    </row>
    <row customHeight="1" ht="11.25">
      <c r="A26" s="1850" t="s">
        <v>2251</v>
      </c>
      <c r="B26" s="1850" t="s">
        <v>16</v>
      </c>
      <c r="C26" s="1850" t="s">
        <v>2342</v>
      </c>
      <c r="D26" s="1850" t="s">
        <v>2343</v>
      </c>
      <c r="E26" s="1850" t="s">
        <v>2344</v>
      </c>
      <c r="F26" s="1850" t="s">
        <v>2340</v>
      </c>
      <c r="G26" s="1850" t="s">
        <v>2345</v>
      </c>
      <c r="H26" s="1850" t="s">
        <v>22</v>
      </c>
      <c r="I26" s="1850" t="s">
        <v>812</v>
      </c>
    </row>
    <row customHeight="1" ht="11.25">
      <c r="A27" s="1850" t="s">
        <v>2251</v>
      </c>
      <c r="B27" s="1850" t="s">
        <v>16</v>
      </c>
      <c r="C27" s="1850" t="s">
        <v>2346</v>
      </c>
      <c r="D27" s="1850" t="s">
        <v>2347</v>
      </c>
      <c r="E27" s="1850" t="s">
        <v>2348</v>
      </c>
      <c r="F27" s="1850" t="s">
        <v>2329</v>
      </c>
      <c r="G27" s="1850" t="s">
        <v>22</v>
      </c>
      <c r="H27" s="1850" t="s">
        <v>22</v>
      </c>
      <c r="I27" s="1850" t="s">
        <v>812</v>
      </c>
    </row>
    <row customHeight="1" ht="11.25">
      <c r="A28" s="1850" t="s">
        <v>2251</v>
      </c>
      <c r="B28" s="1850" t="s">
        <v>16</v>
      </c>
      <c r="C28" s="1850" t="s">
        <v>2349</v>
      </c>
      <c r="D28" s="1850" t="s">
        <v>2350</v>
      </c>
      <c r="E28" s="1850" t="s">
        <v>2351</v>
      </c>
      <c r="F28" s="1850" t="s">
        <v>2352</v>
      </c>
      <c r="G28" s="1850" t="s">
        <v>22</v>
      </c>
      <c r="H28" s="1850" t="s">
        <v>22</v>
      </c>
      <c r="I28" s="1850" t="s">
        <v>812</v>
      </c>
    </row>
    <row customHeight="1" ht="11.25">
      <c r="A29" s="1850" t="s">
        <v>2251</v>
      </c>
      <c r="B29" s="1850" t="s">
        <v>16</v>
      </c>
      <c r="C29" s="1850" t="s">
        <v>2353</v>
      </c>
      <c r="D29" s="1850" t="s">
        <v>2354</v>
      </c>
      <c r="E29" s="1850" t="s">
        <v>2355</v>
      </c>
      <c r="F29" s="1850" t="s">
        <v>2329</v>
      </c>
      <c r="G29" s="1850" t="s">
        <v>2356</v>
      </c>
      <c r="H29" s="1850" t="s">
        <v>22</v>
      </c>
      <c r="I29" s="1850" t="s">
        <v>812</v>
      </c>
    </row>
    <row customHeight="1" ht="11.25">
      <c r="A30" s="1850" t="s">
        <v>2251</v>
      </c>
      <c r="B30" s="1850" t="s">
        <v>16</v>
      </c>
      <c r="C30" s="1850" t="s">
        <v>2357</v>
      </c>
      <c r="D30" s="1850" t="s">
        <v>2358</v>
      </c>
      <c r="E30" s="1850" t="s">
        <v>2359</v>
      </c>
      <c r="F30" s="1850" t="s">
        <v>2296</v>
      </c>
      <c r="G30" s="1850" t="s">
        <v>2360</v>
      </c>
      <c r="H30" s="1850" t="s">
        <v>22</v>
      </c>
      <c r="I30" s="1850" t="s">
        <v>812</v>
      </c>
    </row>
    <row customHeight="1" ht="11.25">
      <c r="A31" s="1850" t="s">
        <v>2251</v>
      </c>
      <c r="B31" s="1850" t="s">
        <v>16</v>
      </c>
      <c r="C31" s="1850" t="s">
        <v>2361</v>
      </c>
      <c r="D31" s="1850" t="s">
        <v>2362</v>
      </c>
      <c r="E31" s="1850" t="s">
        <v>2363</v>
      </c>
      <c r="F31" s="1850" t="s">
        <v>2340</v>
      </c>
      <c r="G31" s="1850" t="s">
        <v>2364</v>
      </c>
      <c r="H31" s="1850" t="s">
        <v>22</v>
      </c>
      <c r="I31" s="1850" t="s">
        <v>812</v>
      </c>
    </row>
    <row customHeight="1" ht="11.25">
      <c r="A32" s="1850" t="s">
        <v>2251</v>
      </c>
      <c r="B32" s="1850" t="s">
        <v>16</v>
      </c>
      <c r="C32" s="1850" t="s">
        <v>2365</v>
      </c>
      <c r="D32" s="1850" t="s">
        <v>2366</v>
      </c>
      <c r="E32" s="1850" t="s">
        <v>2367</v>
      </c>
      <c r="F32" s="1850" t="s">
        <v>2270</v>
      </c>
      <c r="G32" s="1850" t="s">
        <v>2368</v>
      </c>
      <c r="H32" s="1850" t="s">
        <v>22</v>
      </c>
      <c r="I32" s="1850" t="s">
        <v>812</v>
      </c>
    </row>
    <row customHeight="1" ht="11.25">
      <c r="A33" s="1850" t="s">
        <v>2251</v>
      </c>
      <c r="B33" s="1850" t="s">
        <v>16</v>
      </c>
      <c r="C33" s="1850" t="s">
        <v>2369</v>
      </c>
      <c r="D33" s="1850" t="s">
        <v>2370</v>
      </c>
      <c r="E33" s="1850" t="s">
        <v>2371</v>
      </c>
      <c r="F33" s="1850" t="s">
        <v>2372</v>
      </c>
      <c r="G33" s="1850" t="s">
        <v>22</v>
      </c>
      <c r="H33" s="1850" t="s">
        <v>22</v>
      </c>
      <c r="I33" s="1850" t="s">
        <v>812</v>
      </c>
    </row>
    <row customHeight="1" ht="11.25">
      <c r="A34" s="1850" t="s">
        <v>2251</v>
      </c>
      <c r="B34" s="1850" t="s">
        <v>16</v>
      </c>
      <c r="C34" s="1850" t="s">
        <v>2373</v>
      </c>
      <c r="D34" s="1850" t="s">
        <v>2374</v>
      </c>
      <c r="E34" s="1850" t="s">
        <v>2375</v>
      </c>
      <c r="F34" s="1850" t="s">
        <v>2274</v>
      </c>
      <c r="G34" s="1850" t="s">
        <v>22</v>
      </c>
      <c r="H34" s="1850" t="s">
        <v>22</v>
      </c>
      <c r="I34" s="1850" t="s">
        <v>812</v>
      </c>
    </row>
    <row customHeight="1" ht="11.25">
      <c r="A35" s="1850" t="s">
        <v>2251</v>
      </c>
      <c r="B35" s="1850" t="s">
        <v>16</v>
      </c>
      <c r="C35" s="1850" t="s">
        <v>13</v>
      </c>
      <c r="D35" s="1850" t="s">
        <v>46</v>
      </c>
      <c r="E35" s="1850" t="s">
        <v>49</v>
      </c>
      <c r="F35" s="1850" t="s">
        <v>51</v>
      </c>
      <c r="G35" s="1850" t="s">
        <v>22</v>
      </c>
      <c r="H35" s="1850" t="s">
        <v>22</v>
      </c>
      <c r="I35" s="1850" t="s">
        <v>812</v>
      </c>
    </row>
    <row customHeight="1" ht="11.25">
      <c r="A36" s="1850" t="s">
        <v>2251</v>
      </c>
      <c r="B36" s="1850" t="s">
        <v>16</v>
      </c>
      <c r="C36" s="1850" t="s">
        <v>2376</v>
      </c>
      <c r="D36" s="1850" t="s">
        <v>2377</v>
      </c>
      <c r="E36" s="1850" t="s">
        <v>2378</v>
      </c>
      <c r="F36" s="1850" t="s">
        <v>2379</v>
      </c>
      <c r="G36" s="1850" t="s">
        <v>22</v>
      </c>
      <c r="H36" s="1850" t="s">
        <v>22</v>
      </c>
      <c r="I36" s="1850" t="s">
        <v>812</v>
      </c>
    </row>
    <row customHeight="1" ht="11.25">
      <c r="A37" s="1850" t="s">
        <v>2251</v>
      </c>
      <c r="B37" s="1850" t="s">
        <v>16</v>
      </c>
      <c r="C37" s="1850" t="s">
        <v>2380</v>
      </c>
      <c r="D37" s="1850" t="s">
        <v>2381</v>
      </c>
      <c r="E37" s="1850" t="s">
        <v>2382</v>
      </c>
      <c r="F37" s="1850" t="s">
        <v>2274</v>
      </c>
      <c r="G37" s="1850" t="s">
        <v>22</v>
      </c>
      <c r="H37" s="1850" t="s">
        <v>22</v>
      </c>
      <c r="I37" s="1850" t="s">
        <v>812</v>
      </c>
    </row>
    <row customHeight="1" ht="11.25">
      <c r="A38" s="1850" t="s">
        <v>2251</v>
      </c>
      <c r="B38" s="1850" t="s">
        <v>16</v>
      </c>
      <c r="C38" s="1850" t="s">
        <v>2383</v>
      </c>
      <c r="D38" s="1850" t="s">
        <v>2384</v>
      </c>
      <c r="E38" s="1850" t="s">
        <v>2385</v>
      </c>
      <c r="F38" s="1850" t="s">
        <v>2314</v>
      </c>
      <c r="G38" s="1850" t="s">
        <v>22</v>
      </c>
      <c r="H38" s="1850" t="s">
        <v>22</v>
      </c>
      <c r="I38" s="1850" t="s">
        <v>812</v>
      </c>
    </row>
    <row customHeight="1" ht="11.25">
      <c r="A39" s="1850" t="s">
        <v>2251</v>
      </c>
      <c r="B39" s="1850" t="s">
        <v>16</v>
      </c>
      <c r="C39" s="1850" t="s">
        <v>2386</v>
      </c>
      <c r="D39" s="1850" t="s">
        <v>2387</v>
      </c>
      <c r="E39" s="1850" t="s">
        <v>2284</v>
      </c>
      <c r="F39" s="1850" t="s">
        <v>2388</v>
      </c>
      <c r="G39" s="1850" t="s">
        <v>22</v>
      </c>
      <c r="H39" s="1850" t="s">
        <v>22</v>
      </c>
      <c r="I39" s="1850" t="s">
        <v>812</v>
      </c>
    </row>
    <row customHeight="1" ht="11.25">
      <c r="A40" s="1850" t="s">
        <v>2251</v>
      </c>
      <c r="B40" s="1850" t="s">
        <v>16</v>
      </c>
      <c r="C40" s="1850" t="s">
        <v>2389</v>
      </c>
      <c r="D40" s="1850" t="s">
        <v>2390</v>
      </c>
      <c r="E40" s="1850" t="s">
        <v>2391</v>
      </c>
      <c r="F40" s="1850" t="s">
        <v>2340</v>
      </c>
      <c r="G40" s="1850" t="s">
        <v>2392</v>
      </c>
      <c r="H40" s="1850" t="s">
        <v>22</v>
      </c>
      <c r="I40" s="1850" t="s">
        <v>812</v>
      </c>
    </row>
    <row customHeight="1" ht="11.25">
      <c r="A41" s="1850" t="s">
        <v>2251</v>
      </c>
      <c r="B41" s="1850" t="s">
        <v>16</v>
      </c>
      <c r="C41" s="1850" t="s">
        <v>2393</v>
      </c>
      <c r="D41" s="1850" t="s">
        <v>2394</v>
      </c>
      <c r="E41" s="1850" t="s">
        <v>2395</v>
      </c>
      <c r="F41" s="1850" t="s">
        <v>2396</v>
      </c>
      <c r="G41" s="1850" t="s">
        <v>2397</v>
      </c>
      <c r="H41" s="1850" t="s">
        <v>22</v>
      </c>
      <c r="I41" s="1850" t="s">
        <v>812</v>
      </c>
    </row>
    <row customHeight="1" ht="11.25">
      <c r="A42" s="1850" t="s">
        <v>2251</v>
      </c>
      <c r="B42" s="1850" t="s">
        <v>16</v>
      </c>
      <c r="C42" s="1850" t="s">
        <v>2398</v>
      </c>
      <c r="D42" s="1850" t="s">
        <v>2399</v>
      </c>
      <c r="E42" s="1850" t="s">
        <v>2400</v>
      </c>
      <c r="F42" s="1850" t="s">
        <v>2401</v>
      </c>
      <c r="G42" s="1850" t="s">
        <v>2402</v>
      </c>
      <c r="H42" s="1850" t="s">
        <v>22</v>
      </c>
      <c r="I42" s="1850" t="s">
        <v>812</v>
      </c>
    </row>
    <row customHeight="1" ht="11.25">
      <c r="A43" s="1850" t="s">
        <v>2251</v>
      </c>
      <c r="B43" s="1850" t="s">
        <v>16</v>
      </c>
      <c r="C43" s="1850" t="s">
        <v>2403</v>
      </c>
      <c r="D43" s="1850" t="s">
        <v>2404</v>
      </c>
      <c r="E43" s="1850" t="s">
        <v>2405</v>
      </c>
      <c r="F43" s="1850" t="s">
        <v>2255</v>
      </c>
      <c r="G43" s="1850" t="s">
        <v>22</v>
      </c>
      <c r="H43" s="1850" t="s">
        <v>22</v>
      </c>
      <c r="I43" s="1850" t="s">
        <v>812</v>
      </c>
    </row>
    <row customHeight="1" ht="11.25">
      <c r="A44" s="1850" t="s">
        <v>2251</v>
      </c>
      <c r="B44" s="1850" t="s">
        <v>16</v>
      </c>
      <c r="C44" s="1850" t="s">
        <v>2406</v>
      </c>
      <c r="D44" s="1850" t="s">
        <v>2404</v>
      </c>
      <c r="E44" s="1850" t="s">
        <v>2405</v>
      </c>
      <c r="F44" s="1850" t="s">
        <v>2407</v>
      </c>
      <c r="G44" s="1850" t="s">
        <v>22</v>
      </c>
      <c r="H44" s="1850" t="s">
        <v>22</v>
      </c>
      <c r="I44" s="1850" t="s">
        <v>812</v>
      </c>
    </row>
    <row customHeight="1" ht="11.25">
      <c r="A45" s="1850" t="s">
        <v>2251</v>
      </c>
      <c r="B45" s="1850" t="s">
        <v>16</v>
      </c>
      <c r="C45" s="1850" t="s">
        <v>2408</v>
      </c>
      <c r="D45" s="1850" t="s">
        <v>2409</v>
      </c>
      <c r="E45" s="1850" t="s">
        <v>2410</v>
      </c>
      <c r="F45" s="1850" t="s">
        <v>2296</v>
      </c>
      <c r="G45" s="1850" t="s">
        <v>22</v>
      </c>
      <c r="H45" s="1850" t="s">
        <v>22</v>
      </c>
      <c r="I45" s="1850" t="s">
        <v>812</v>
      </c>
    </row>
    <row customHeight="1" ht="11.25">
      <c r="A46" s="1850" t="s">
        <v>2251</v>
      </c>
      <c r="B46" s="1850" t="s">
        <v>16</v>
      </c>
      <c r="C46" s="1850" t="s">
        <v>2411</v>
      </c>
      <c r="D46" s="1850" t="s">
        <v>2412</v>
      </c>
      <c r="E46" s="1850" t="s">
        <v>2413</v>
      </c>
      <c r="F46" s="1850" t="s">
        <v>2401</v>
      </c>
      <c r="G46" s="1850" t="s">
        <v>2414</v>
      </c>
      <c r="H46" s="1850" t="s">
        <v>22</v>
      </c>
      <c r="I46" s="1850" t="s">
        <v>812</v>
      </c>
    </row>
    <row customHeight="1" ht="11.25">
      <c r="A47" s="1850" t="s">
        <v>2251</v>
      </c>
      <c r="B47" s="1850" t="s">
        <v>16</v>
      </c>
      <c r="C47" s="1850" t="s">
        <v>2415</v>
      </c>
      <c r="D47" s="1850" t="s">
        <v>2416</v>
      </c>
      <c r="E47" s="1850" t="s">
        <v>2417</v>
      </c>
      <c r="F47" s="1850" t="s">
        <v>2274</v>
      </c>
      <c r="G47" s="1850" t="s">
        <v>22</v>
      </c>
      <c r="H47" s="1850" t="s">
        <v>22</v>
      </c>
      <c r="I47" s="1850" t="s">
        <v>812</v>
      </c>
    </row>
    <row customHeight="1" ht="11.25">
      <c r="A48" s="1850" t="s">
        <v>2251</v>
      </c>
      <c r="B48" s="1850" t="s">
        <v>16</v>
      </c>
      <c r="C48" s="1850" t="s">
        <v>2418</v>
      </c>
      <c r="D48" s="1850" t="s">
        <v>2419</v>
      </c>
      <c r="E48" s="1850" t="s">
        <v>2420</v>
      </c>
      <c r="F48" s="1850" t="s">
        <v>2255</v>
      </c>
      <c r="G48" s="1850" t="s">
        <v>22</v>
      </c>
      <c r="H48" s="1850" t="s">
        <v>22</v>
      </c>
      <c r="I48" s="1850" t="s">
        <v>812</v>
      </c>
    </row>
    <row customHeight="1" ht="11.25">
      <c r="A49" s="1850" t="s">
        <v>2251</v>
      </c>
      <c r="B49" s="1850" t="s">
        <v>16</v>
      </c>
      <c r="C49" s="1850" t="s">
        <v>2421</v>
      </c>
      <c r="D49" s="1850" t="s">
        <v>2422</v>
      </c>
      <c r="E49" s="1850" t="s">
        <v>2423</v>
      </c>
      <c r="F49" s="1850" t="s">
        <v>2396</v>
      </c>
      <c r="G49" s="1850" t="s">
        <v>22</v>
      </c>
      <c r="H49" s="1850" t="s">
        <v>22</v>
      </c>
      <c r="I49" s="1850" t="s">
        <v>812</v>
      </c>
    </row>
    <row customHeight="1" ht="11.25">
      <c r="A50" s="1850" t="s">
        <v>2251</v>
      </c>
      <c r="B50" s="1850" t="s">
        <v>16</v>
      </c>
      <c r="C50" s="1850" t="s">
        <v>2424</v>
      </c>
      <c r="D50" s="1850" t="s">
        <v>2425</v>
      </c>
      <c r="E50" s="1850" t="s">
        <v>2426</v>
      </c>
      <c r="F50" s="1850" t="s">
        <v>2329</v>
      </c>
      <c r="G50" s="1850" t="s">
        <v>22</v>
      </c>
      <c r="H50" s="1850" t="s">
        <v>22</v>
      </c>
      <c r="I50" s="1850" t="s">
        <v>812</v>
      </c>
    </row>
    <row customHeight="1" ht="11.25">
      <c r="A51" s="1850" t="s">
        <v>2251</v>
      </c>
      <c r="B51" s="1850" t="s">
        <v>16</v>
      </c>
      <c r="C51" s="1850" t="s">
        <v>2427</v>
      </c>
      <c r="D51" s="1850" t="s">
        <v>2428</v>
      </c>
      <c r="E51" s="1850" t="s">
        <v>2429</v>
      </c>
      <c r="F51" s="1850" t="s">
        <v>2255</v>
      </c>
      <c r="G51" s="1850" t="s">
        <v>22</v>
      </c>
      <c r="H51" s="1850" t="s">
        <v>22</v>
      </c>
      <c r="I51" s="1850" t="s">
        <v>812</v>
      </c>
    </row>
    <row customHeight="1" ht="11.25">
      <c r="A52" s="1850" t="s">
        <v>2251</v>
      </c>
      <c r="B52" s="1850" t="s">
        <v>16</v>
      </c>
      <c r="C52" s="1850" t="s">
        <v>2430</v>
      </c>
      <c r="D52" s="1850" t="s">
        <v>2431</v>
      </c>
      <c r="E52" s="1850" t="s">
        <v>2432</v>
      </c>
      <c r="F52" s="1850" t="s">
        <v>2310</v>
      </c>
      <c r="G52" s="1850" t="s">
        <v>22</v>
      </c>
      <c r="H52" s="1850" t="s">
        <v>22</v>
      </c>
      <c r="I52" s="1850" t="s">
        <v>812</v>
      </c>
    </row>
    <row customHeight="1" ht="11.25">
      <c r="A53" s="1850" t="s">
        <v>2251</v>
      </c>
      <c r="B53" s="1850" t="s">
        <v>16</v>
      </c>
      <c r="C53" s="1850" t="s">
        <v>2433</v>
      </c>
      <c r="D53" s="1850" t="s">
        <v>2434</v>
      </c>
      <c r="E53" s="1850" t="s">
        <v>2435</v>
      </c>
      <c r="F53" s="1850" t="s">
        <v>2436</v>
      </c>
      <c r="G53" s="1850" t="s">
        <v>22</v>
      </c>
      <c r="H53" s="1850" t="s">
        <v>22</v>
      </c>
      <c r="I53" s="1850" t="s">
        <v>812</v>
      </c>
    </row>
    <row customHeight="1" ht="11.25">
      <c r="A54" s="1850" t="s">
        <v>2251</v>
      </c>
      <c r="B54" s="1850" t="s">
        <v>16</v>
      </c>
      <c r="C54" s="1850" t="s">
        <v>2437</v>
      </c>
      <c r="D54" s="1850" t="s">
        <v>2438</v>
      </c>
      <c r="E54" s="1850" t="s">
        <v>2439</v>
      </c>
      <c r="F54" s="1850" t="s">
        <v>2274</v>
      </c>
      <c r="G54" s="1850" t="s">
        <v>22</v>
      </c>
      <c r="H54" s="1850" t="s">
        <v>22</v>
      </c>
      <c r="I54" s="1850" t="s">
        <v>812</v>
      </c>
    </row>
    <row customHeight="1" ht="11.25">
      <c r="A55" s="1850" t="s">
        <v>2251</v>
      </c>
      <c r="B55" s="1850" t="s">
        <v>16</v>
      </c>
      <c r="C55" s="1850" t="s">
        <v>2440</v>
      </c>
      <c r="D55" s="1850" t="s">
        <v>2441</v>
      </c>
      <c r="E55" s="1850" t="s">
        <v>2442</v>
      </c>
      <c r="F55" s="1850" t="s">
        <v>2255</v>
      </c>
      <c r="G55" s="1850" t="s">
        <v>22</v>
      </c>
      <c r="H55" s="1850" t="s">
        <v>22</v>
      </c>
      <c r="I55" s="1850" t="s">
        <v>812</v>
      </c>
    </row>
    <row customHeight="1" ht="11.25">
      <c r="A56" s="1850" t="s">
        <v>2251</v>
      </c>
      <c r="B56" s="1850" t="s">
        <v>16</v>
      </c>
      <c r="C56" s="1850" t="s">
        <v>2443</v>
      </c>
      <c r="D56" s="1850" t="s">
        <v>2444</v>
      </c>
      <c r="E56" s="1850" t="s">
        <v>2445</v>
      </c>
      <c r="F56" s="1850" t="s">
        <v>2263</v>
      </c>
      <c r="G56" s="1850" t="s">
        <v>22</v>
      </c>
      <c r="H56" s="1850" t="s">
        <v>22</v>
      </c>
      <c r="I56" s="1850" t="s">
        <v>812</v>
      </c>
    </row>
    <row customHeight="1" ht="11.25">
      <c r="A57" s="1850" t="s">
        <v>2251</v>
      </c>
      <c r="B57" s="1850" t="s">
        <v>16</v>
      </c>
      <c r="C57" s="1850" t="s">
        <v>2446</v>
      </c>
      <c r="D57" s="1850" t="s">
        <v>2447</v>
      </c>
      <c r="E57" s="1850" t="s">
        <v>2448</v>
      </c>
      <c r="F57" s="1850" t="s">
        <v>2255</v>
      </c>
      <c r="G57" s="1850" t="s">
        <v>2449</v>
      </c>
      <c r="H57" s="1850" t="s">
        <v>22</v>
      </c>
      <c r="I57" s="1850" t="s">
        <v>812</v>
      </c>
    </row>
    <row customHeight="1" ht="11.25">
      <c r="A58" s="1850" t="s">
        <v>2251</v>
      </c>
      <c r="B58" s="1850" t="s">
        <v>16</v>
      </c>
      <c r="C58" s="1850" t="s">
        <v>2450</v>
      </c>
      <c r="D58" s="1850" t="s">
        <v>2451</v>
      </c>
      <c r="E58" s="1850" t="s">
        <v>2452</v>
      </c>
      <c r="F58" s="1850" t="s">
        <v>2263</v>
      </c>
      <c r="G58" s="1850" t="s">
        <v>22</v>
      </c>
      <c r="H58" s="1850" t="s">
        <v>22</v>
      </c>
      <c r="I58" s="1850" t="s">
        <v>812</v>
      </c>
    </row>
    <row customHeight="1" ht="11.25">
      <c r="A59" s="1850" t="s">
        <v>2251</v>
      </c>
      <c r="B59" s="1850" t="s">
        <v>16</v>
      </c>
      <c r="C59" s="1850" t="s">
        <v>2453</v>
      </c>
      <c r="D59" s="1850" t="s">
        <v>2454</v>
      </c>
      <c r="E59" s="1850" t="s">
        <v>2455</v>
      </c>
      <c r="F59" s="1850" t="s">
        <v>2263</v>
      </c>
      <c r="G59" s="1850" t="s">
        <v>22</v>
      </c>
      <c r="H59" s="1850" t="s">
        <v>22</v>
      </c>
      <c r="I59" s="1850" t="s">
        <v>812</v>
      </c>
    </row>
    <row customHeight="1" ht="11.25">
      <c r="A60" s="1850" t="s">
        <v>2251</v>
      </c>
      <c r="B60" s="1850" t="s">
        <v>16</v>
      </c>
      <c r="C60" s="1850" t="s">
        <v>2456</v>
      </c>
      <c r="D60" s="1850" t="s">
        <v>2457</v>
      </c>
      <c r="E60" s="1850" t="s">
        <v>2458</v>
      </c>
      <c r="F60" s="1850" t="s">
        <v>2255</v>
      </c>
      <c r="G60" s="1850" t="s">
        <v>2459</v>
      </c>
      <c r="H60" s="1850" t="s">
        <v>22</v>
      </c>
      <c r="I60" s="1850" t="s">
        <v>812</v>
      </c>
    </row>
    <row customHeight="1" ht="11.25">
      <c r="A61" s="1850" t="s">
        <v>2251</v>
      </c>
      <c r="B61" s="1850" t="s">
        <v>16</v>
      </c>
      <c r="C61" s="1850" t="s">
        <v>2460</v>
      </c>
      <c r="D61" s="1850" t="s">
        <v>2461</v>
      </c>
      <c r="E61" s="1850" t="s">
        <v>2462</v>
      </c>
      <c r="F61" s="1850" t="s">
        <v>2340</v>
      </c>
      <c r="G61" s="1850" t="s">
        <v>22</v>
      </c>
      <c r="H61" s="1850" t="s">
        <v>22</v>
      </c>
      <c r="I61" s="1850" t="s">
        <v>812</v>
      </c>
    </row>
    <row customHeight="1" ht="11.25">
      <c r="A62" s="1850" t="s">
        <v>2251</v>
      </c>
      <c r="B62" s="1850" t="s">
        <v>16</v>
      </c>
      <c r="C62" s="1850" t="s">
        <v>2463</v>
      </c>
      <c r="D62" s="1850" t="s">
        <v>2464</v>
      </c>
      <c r="E62" s="1850" t="s">
        <v>2465</v>
      </c>
      <c r="F62" s="1850" t="s">
        <v>2263</v>
      </c>
      <c r="G62" s="1850" t="s">
        <v>22</v>
      </c>
      <c r="H62" s="1850" t="s">
        <v>22</v>
      </c>
      <c r="I62" s="1850" t="s">
        <v>812</v>
      </c>
    </row>
    <row customHeight="1" ht="11.25">
      <c r="A63" s="1850" t="s">
        <v>2251</v>
      </c>
      <c r="B63" s="1850" t="s">
        <v>16</v>
      </c>
      <c r="C63" s="1850" t="s">
        <v>2466</v>
      </c>
      <c r="D63" s="1850" t="s">
        <v>2467</v>
      </c>
      <c r="E63" s="1850" t="s">
        <v>2468</v>
      </c>
      <c r="F63" s="1850" t="s">
        <v>2352</v>
      </c>
      <c r="G63" s="1850" t="s">
        <v>22</v>
      </c>
      <c r="H63" s="1850" t="s">
        <v>22</v>
      </c>
      <c r="I63" s="1850" t="s">
        <v>812</v>
      </c>
    </row>
    <row customHeight="1" ht="11.25">
      <c r="A64" s="1850" t="s">
        <v>2251</v>
      </c>
      <c r="B64" s="1850" t="s">
        <v>16</v>
      </c>
      <c r="C64" s="1850" t="s">
        <v>2469</v>
      </c>
      <c r="D64" s="1850" t="s">
        <v>2470</v>
      </c>
      <c r="E64" s="1850" t="s">
        <v>2471</v>
      </c>
      <c r="F64" s="1850" t="s">
        <v>2372</v>
      </c>
      <c r="G64" s="1850" t="s">
        <v>2472</v>
      </c>
      <c r="H64" s="1850" t="s">
        <v>22</v>
      </c>
      <c r="I64" s="1850" t="s">
        <v>812</v>
      </c>
    </row>
    <row customHeight="1" ht="11.25">
      <c r="A65" s="1850" t="s">
        <v>2251</v>
      </c>
      <c r="B65" s="1850" t="s">
        <v>16</v>
      </c>
      <c r="C65" s="1850" t="s">
        <v>2473</v>
      </c>
      <c r="D65" s="1850" t="s">
        <v>2474</v>
      </c>
      <c r="E65" s="1850" t="s">
        <v>2475</v>
      </c>
      <c r="F65" s="1850" t="s">
        <v>2255</v>
      </c>
      <c r="G65" s="1850" t="s">
        <v>22</v>
      </c>
      <c r="H65" s="1850" t="s">
        <v>22</v>
      </c>
      <c r="I65" s="1850" t="s">
        <v>812</v>
      </c>
    </row>
    <row customHeight="1" ht="11.25">
      <c r="A66" s="1850" t="s">
        <v>2251</v>
      </c>
      <c r="B66" s="1850" t="s">
        <v>16</v>
      </c>
      <c r="C66" s="1850" t="s">
        <v>2476</v>
      </c>
      <c r="D66" s="1850" t="s">
        <v>2477</v>
      </c>
      <c r="E66" s="1850" t="s">
        <v>2478</v>
      </c>
      <c r="F66" s="1850" t="s">
        <v>2314</v>
      </c>
      <c r="G66" s="1850" t="s">
        <v>22</v>
      </c>
      <c r="H66" s="1850" t="s">
        <v>22</v>
      </c>
      <c r="I66" s="1850" t="s">
        <v>812</v>
      </c>
    </row>
    <row customHeight="1" ht="11.25">
      <c r="A67" s="1850" t="s">
        <v>2251</v>
      </c>
      <c r="B67" s="1850" t="s">
        <v>16</v>
      </c>
      <c r="C67" s="1850" t="s">
        <v>2479</v>
      </c>
      <c r="D67" s="1850" t="s">
        <v>2480</v>
      </c>
      <c r="E67" s="1850" t="s">
        <v>2481</v>
      </c>
      <c r="F67" s="1850" t="s">
        <v>2255</v>
      </c>
      <c r="G67" s="1850" t="s">
        <v>2482</v>
      </c>
      <c r="H67" s="1850" t="s">
        <v>22</v>
      </c>
      <c r="I67" s="1850" t="s">
        <v>812</v>
      </c>
    </row>
    <row customHeight="1" ht="11.25">
      <c r="A68" s="1850" t="s">
        <v>2251</v>
      </c>
      <c r="B68" s="1850" t="s">
        <v>16</v>
      </c>
      <c r="C68" s="1850" t="s">
        <v>2483</v>
      </c>
      <c r="D68" s="1850" t="s">
        <v>2484</v>
      </c>
      <c r="E68" s="1850" t="s">
        <v>2485</v>
      </c>
      <c r="F68" s="1850" t="s">
        <v>2340</v>
      </c>
      <c r="G68" s="1850" t="s">
        <v>22</v>
      </c>
      <c r="H68" s="1850" t="s">
        <v>22</v>
      </c>
      <c r="I68" s="1850" t="s">
        <v>812</v>
      </c>
    </row>
    <row customHeight="1" ht="11.25">
      <c r="A69" s="1850" t="s">
        <v>2251</v>
      </c>
      <c r="B69" s="1850" t="s">
        <v>16</v>
      </c>
      <c r="C69" s="1850" t="s">
        <v>2486</v>
      </c>
      <c r="D69" s="1850" t="s">
        <v>2487</v>
      </c>
      <c r="E69" s="1850" t="s">
        <v>2488</v>
      </c>
      <c r="F69" s="1850" t="s">
        <v>2255</v>
      </c>
      <c r="G69" s="1850" t="s">
        <v>2489</v>
      </c>
      <c r="H69" s="1850" t="s">
        <v>22</v>
      </c>
      <c r="I69" s="1850" t="s">
        <v>812</v>
      </c>
    </row>
    <row customHeight="1" ht="11.25">
      <c r="A70" s="1850" t="s">
        <v>2251</v>
      </c>
      <c r="B70" s="1850" t="s">
        <v>16</v>
      </c>
      <c r="C70" s="1850" t="s">
        <v>2490</v>
      </c>
      <c r="D70" s="1850" t="s">
        <v>2491</v>
      </c>
      <c r="E70" s="1850" t="s">
        <v>2492</v>
      </c>
      <c r="F70" s="1850" t="s">
        <v>2401</v>
      </c>
      <c r="G70" s="1850" t="s">
        <v>22</v>
      </c>
      <c r="H70" s="1850" t="s">
        <v>22</v>
      </c>
      <c r="I70" s="1850" t="s">
        <v>812</v>
      </c>
    </row>
    <row customHeight="1" ht="11.25">
      <c r="A71" s="1850" t="s">
        <v>2251</v>
      </c>
      <c r="B71" s="1850" t="s">
        <v>16</v>
      </c>
      <c r="C71" s="1850" t="s">
        <v>2493</v>
      </c>
      <c r="D71" s="1850" t="s">
        <v>2494</v>
      </c>
      <c r="E71" s="1850" t="s">
        <v>2495</v>
      </c>
      <c r="F71" s="1850" t="s">
        <v>2352</v>
      </c>
      <c r="G71" s="1850" t="s">
        <v>2496</v>
      </c>
      <c r="H71" s="1850" t="s">
        <v>22</v>
      </c>
      <c r="I71" s="1850" t="s">
        <v>812</v>
      </c>
    </row>
    <row customHeight="1" ht="11.25">
      <c r="A72" s="1850" t="s">
        <v>2251</v>
      </c>
      <c r="B72" s="1850" t="s">
        <v>16</v>
      </c>
      <c r="C72" s="1850" t="s">
        <v>2497</v>
      </c>
      <c r="D72" s="1850" t="s">
        <v>2498</v>
      </c>
      <c r="E72" s="1850" t="s">
        <v>2499</v>
      </c>
      <c r="F72" s="1850" t="s">
        <v>2352</v>
      </c>
      <c r="G72" s="1850" t="s">
        <v>2500</v>
      </c>
      <c r="H72" s="1850" t="s">
        <v>22</v>
      </c>
      <c r="I72" s="1850" t="s">
        <v>812</v>
      </c>
    </row>
    <row customHeight="1" ht="11.25">
      <c r="A73" s="1850" t="s">
        <v>2251</v>
      </c>
      <c r="B73" s="1850" t="s">
        <v>16</v>
      </c>
      <c r="C73" s="1850" t="s">
        <v>2501</v>
      </c>
      <c r="D73" s="1850" t="s">
        <v>2502</v>
      </c>
      <c r="E73" s="1850" t="s">
        <v>2503</v>
      </c>
      <c r="F73" s="1850" t="s">
        <v>2314</v>
      </c>
      <c r="G73" s="1850" t="s">
        <v>2504</v>
      </c>
      <c r="H73" s="1850" t="s">
        <v>22</v>
      </c>
      <c r="I73" s="1850" t="s">
        <v>812</v>
      </c>
    </row>
    <row customHeight="1" ht="11.25">
      <c r="A74" s="1850" t="s">
        <v>2251</v>
      </c>
      <c r="B74" s="1850" t="s">
        <v>16</v>
      </c>
      <c r="C74" s="1850" t="s">
        <v>2505</v>
      </c>
      <c r="D74" s="1850" t="s">
        <v>2506</v>
      </c>
      <c r="E74" s="1850" t="s">
        <v>2507</v>
      </c>
      <c r="F74" s="1850" t="s">
        <v>2255</v>
      </c>
      <c r="G74" s="1850" t="s">
        <v>22</v>
      </c>
      <c r="H74" s="1850" t="s">
        <v>22</v>
      </c>
      <c r="I74" s="1850" t="s">
        <v>812</v>
      </c>
    </row>
    <row customHeight="1" ht="11.25">
      <c r="A75" s="1850" t="s">
        <v>2251</v>
      </c>
      <c r="B75" s="1850" t="s">
        <v>16</v>
      </c>
      <c r="C75" s="1850" t="s">
        <v>2508</v>
      </c>
      <c r="D75" s="1850" t="s">
        <v>2509</v>
      </c>
      <c r="E75" s="1850" t="s">
        <v>2510</v>
      </c>
      <c r="F75" s="1850" t="s">
        <v>2340</v>
      </c>
      <c r="G75" s="1850" t="s">
        <v>22</v>
      </c>
      <c r="H75" s="1850" t="s">
        <v>22</v>
      </c>
      <c r="I75" s="1850" t="s">
        <v>812</v>
      </c>
    </row>
    <row customHeight="1" ht="11.25">
      <c r="A76" s="1850" t="s">
        <v>2251</v>
      </c>
      <c r="B76" s="1850" t="s">
        <v>16</v>
      </c>
      <c r="C76" s="1850" t="s">
        <v>2511</v>
      </c>
      <c r="D76" s="1850" t="s">
        <v>2512</v>
      </c>
      <c r="E76" s="1850" t="s">
        <v>2513</v>
      </c>
      <c r="F76" s="1850" t="s">
        <v>2255</v>
      </c>
      <c r="G76" s="1850" t="s">
        <v>22</v>
      </c>
      <c r="H76" s="1850" t="s">
        <v>22</v>
      </c>
      <c r="I76" s="1850" t="s">
        <v>812</v>
      </c>
    </row>
    <row customHeight="1" ht="11.25">
      <c r="A77" s="1850" t="s">
        <v>2251</v>
      </c>
      <c r="B77" s="1850" t="s">
        <v>16</v>
      </c>
      <c r="C77" s="1850" t="s">
        <v>22</v>
      </c>
      <c r="D77" s="1850" t="s">
        <v>2514</v>
      </c>
      <c r="E77" s="1850" t="s">
        <v>2515</v>
      </c>
      <c r="F77" s="1850" t="s">
        <v>2255</v>
      </c>
      <c r="G77" s="1850" t="s">
        <v>22</v>
      </c>
      <c r="H77" s="1850" t="s">
        <v>22</v>
      </c>
      <c r="I77" s="1850" t="s">
        <v>812</v>
      </c>
    </row>
    <row customHeight="1" ht="11.25">
      <c r="A78" s="1850" t="s">
        <v>2251</v>
      </c>
      <c r="B78" s="1850" t="s">
        <v>16</v>
      </c>
      <c r="C78" s="1850" t="s">
        <v>2516</v>
      </c>
      <c r="D78" s="1850" t="s">
        <v>2517</v>
      </c>
      <c r="E78" s="1850" t="s">
        <v>2518</v>
      </c>
      <c r="F78" s="1850" t="s">
        <v>2329</v>
      </c>
      <c r="G78" s="1850" t="s">
        <v>22</v>
      </c>
      <c r="H78" s="1850" t="s">
        <v>22</v>
      </c>
      <c r="I78" s="1850" t="s">
        <v>812</v>
      </c>
    </row>
    <row customHeight="1" ht="11.25">
      <c r="A79" s="1850" t="s">
        <v>2251</v>
      </c>
      <c r="B79" s="1850" t="s">
        <v>16</v>
      </c>
      <c r="C79" s="1850" t="s">
        <v>2519</v>
      </c>
      <c r="D79" s="1850" t="s">
        <v>2520</v>
      </c>
      <c r="E79" s="1850" t="s">
        <v>2521</v>
      </c>
      <c r="F79" s="1850" t="s">
        <v>2522</v>
      </c>
      <c r="G79" s="1850" t="s">
        <v>22</v>
      </c>
      <c r="H79" s="1850" t="s">
        <v>22</v>
      </c>
      <c r="I79" s="1850" t="s">
        <v>812</v>
      </c>
    </row>
    <row customHeight="1" ht="11.25">
      <c r="A80" s="1850" t="s">
        <v>2251</v>
      </c>
      <c r="B80" s="1850" t="s">
        <v>16</v>
      </c>
      <c r="C80" s="1850" t="s">
        <v>2523</v>
      </c>
      <c r="D80" s="1850" t="s">
        <v>2524</v>
      </c>
      <c r="E80" s="1850" t="s">
        <v>2521</v>
      </c>
      <c r="F80" s="1850" t="s">
        <v>2525</v>
      </c>
      <c r="G80" s="1850" t="s">
        <v>2526</v>
      </c>
      <c r="H80" s="1850" t="s">
        <v>22</v>
      </c>
      <c r="I80" s="1850" t="s">
        <v>812</v>
      </c>
    </row>
    <row customHeight="1" ht="11.25">
      <c r="A81" s="1850" t="s">
        <v>2251</v>
      </c>
      <c r="B81" s="1850" t="s">
        <v>16</v>
      </c>
      <c r="C81" s="1850" t="s">
        <v>2527</v>
      </c>
      <c r="D81" s="1850" t="s">
        <v>2528</v>
      </c>
      <c r="E81" s="1850" t="s">
        <v>2529</v>
      </c>
      <c r="F81" s="1850" t="s">
        <v>2530</v>
      </c>
      <c r="G81" s="1850" t="s">
        <v>22</v>
      </c>
      <c r="H81" s="1850" t="s">
        <v>22</v>
      </c>
      <c r="I81" s="1850" t="s">
        <v>812</v>
      </c>
    </row>
    <row customHeight="1" ht="11.25">
      <c r="A82" s="1850" t="s">
        <v>2251</v>
      </c>
      <c r="B82" s="1850" t="s">
        <v>16</v>
      </c>
      <c r="C82" s="1850" t="s">
        <v>2531</v>
      </c>
      <c r="D82" s="1850" t="s">
        <v>2532</v>
      </c>
      <c r="E82" s="1850" t="s">
        <v>2529</v>
      </c>
      <c r="F82" s="1850" t="s">
        <v>2533</v>
      </c>
      <c r="G82" s="1850" t="s">
        <v>22</v>
      </c>
      <c r="H82" s="1850" t="s">
        <v>22</v>
      </c>
      <c r="I82" s="1850" t="s">
        <v>812</v>
      </c>
    </row>
    <row customHeight="1" ht="11.25">
      <c r="A83" s="1850" t="s">
        <v>2251</v>
      </c>
      <c r="B83" s="1850" t="s">
        <v>16</v>
      </c>
      <c r="C83" s="1850" t="s">
        <v>2534</v>
      </c>
      <c r="D83" s="1850" t="s">
        <v>2535</v>
      </c>
      <c r="E83" s="1850" t="s">
        <v>2536</v>
      </c>
      <c r="F83" s="1850" t="s">
        <v>2537</v>
      </c>
      <c r="G83" s="1850" t="s">
        <v>22</v>
      </c>
      <c r="H83" s="1850" t="s">
        <v>22</v>
      </c>
      <c r="I83" s="1850" t="s">
        <v>812</v>
      </c>
    </row>
    <row customHeight="1" ht="11.25">
      <c r="A84" s="1850" t="s">
        <v>2251</v>
      </c>
      <c r="B84" s="1850" t="s">
        <v>16</v>
      </c>
      <c r="C84" s="1850" t="s">
        <v>2252</v>
      </c>
      <c r="D84" s="1850" t="s">
        <v>2253</v>
      </c>
      <c r="E84" s="1850" t="s">
        <v>2254</v>
      </c>
      <c r="F84" s="1850" t="s">
        <v>2255</v>
      </c>
      <c r="G84" s="1850" t="s">
        <v>22</v>
      </c>
      <c r="H84" s="1850" t="s">
        <v>22</v>
      </c>
      <c r="I84" s="1850" t="s">
        <v>898</v>
      </c>
    </row>
    <row customHeight="1" ht="11.25">
      <c r="A85" s="1850" t="s">
        <v>2251</v>
      </c>
      <c r="B85" s="1850" t="s">
        <v>16</v>
      </c>
      <c r="C85" s="1850" t="s">
        <v>2256</v>
      </c>
      <c r="D85" s="1850" t="s">
        <v>2257</v>
      </c>
      <c r="E85" s="1850" t="s">
        <v>2258</v>
      </c>
      <c r="F85" s="1850" t="s">
        <v>2259</v>
      </c>
      <c r="G85" s="1850" t="s">
        <v>22</v>
      </c>
      <c r="H85" s="1850" t="s">
        <v>22</v>
      </c>
      <c r="I85" s="1850" t="s">
        <v>898</v>
      </c>
    </row>
    <row customHeight="1" ht="11.25">
      <c r="A86" s="1850" t="s">
        <v>2251</v>
      </c>
      <c r="B86" s="1850" t="s">
        <v>16</v>
      </c>
      <c r="C86" s="1850" t="s">
        <v>2279</v>
      </c>
      <c r="D86" s="1850" t="s">
        <v>2280</v>
      </c>
      <c r="E86" s="1850" t="s">
        <v>2281</v>
      </c>
      <c r="F86" s="1850" t="s">
        <v>2255</v>
      </c>
      <c r="G86" s="1850" t="s">
        <v>22</v>
      </c>
      <c r="H86" s="1850" t="s">
        <v>22</v>
      </c>
      <c r="I86" s="1850" t="s">
        <v>898</v>
      </c>
    </row>
    <row customHeight="1" ht="11.25">
      <c r="A87" s="1850" t="s">
        <v>2251</v>
      </c>
      <c r="B87" s="1850" t="s">
        <v>16</v>
      </c>
      <c r="C87" s="1850" t="s">
        <v>2300</v>
      </c>
      <c r="D87" s="1850" t="s">
        <v>2301</v>
      </c>
      <c r="E87" s="1850" t="s">
        <v>2302</v>
      </c>
      <c r="F87" s="1850" t="s">
        <v>2296</v>
      </c>
      <c r="G87" s="1850" t="s">
        <v>22</v>
      </c>
      <c r="H87" s="1850" t="s">
        <v>22</v>
      </c>
      <c r="I87" s="1850" t="s">
        <v>898</v>
      </c>
    </row>
    <row customHeight="1" ht="11.25">
      <c r="A88" s="1850" t="s">
        <v>2251</v>
      </c>
      <c r="B88" s="1850" t="s">
        <v>16</v>
      </c>
      <c r="C88" s="1850" t="s">
        <v>2303</v>
      </c>
      <c r="D88" s="1850" t="s">
        <v>2304</v>
      </c>
      <c r="E88" s="1850" t="s">
        <v>2305</v>
      </c>
      <c r="F88" s="1850" t="s">
        <v>2306</v>
      </c>
      <c r="G88" s="1850" t="s">
        <v>22</v>
      </c>
      <c r="H88" s="1850" t="s">
        <v>22</v>
      </c>
      <c r="I88" s="1850" t="s">
        <v>898</v>
      </c>
    </row>
    <row customHeight="1" ht="11.25">
      <c r="A89" s="1850" t="s">
        <v>2251</v>
      </c>
      <c r="B89" s="1850" t="s">
        <v>16</v>
      </c>
      <c r="C89" s="1850" t="s">
        <v>2315</v>
      </c>
      <c r="D89" s="1850" t="s">
        <v>2316</v>
      </c>
      <c r="E89" s="1850" t="s">
        <v>2317</v>
      </c>
      <c r="F89" s="1850" t="s">
        <v>2255</v>
      </c>
      <c r="G89" s="1850" t="s">
        <v>22</v>
      </c>
      <c r="H89" s="1850" t="s">
        <v>22</v>
      </c>
      <c r="I89" s="1850" t="s">
        <v>898</v>
      </c>
    </row>
    <row customHeight="1" ht="11.25">
      <c r="A90" s="1850" t="s">
        <v>2251</v>
      </c>
      <c r="B90" s="1850" t="s">
        <v>16</v>
      </c>
      <c r="C90" s="1850" t="s">
        <v>2318</v>
      </c>
      <c r="D90" s="1850" t="s">
        <v>2319</v>
      </c>
      <c r="E90" s="1850" t="s">
        <v>2320</v>
      </c>
      <c r="F90" s="1850" t="s">
        <v>2321</v>
      </c>
      <c r="G90" s="1850" t="s">
        <v>2322</v>
      </c>
      <c r="H90" s="1850" t="s">
        <v>22</v>
      </c>
      <c r="I90" s="1850" t="s">
        <v>898</v>
      </c>
    </row>
    <row customHeight="1" ht="11.25">
      <c r="A91" s="1850" t="s">
        <v>2251</v>
      </c>
      <c r="B91" s="1850" t="s">
        <v>16</v>
      </c>
      <c r="C91" s="1850" t="s">
        <v>2323</v>
      </c>
      <c r="D91" s="1850" t="s">
        <v>2324</v>
      </c>
      <c r="E91" s="1850" t="s">
        <v>2325</v>
      </c>
      <c r="F91" s="1850" t="s">
        <v>2278</v>
      </c>
      <c r="G91" s="1850" t="s">
        <v>22</v>
      </c>
      <c r="H91" s="1850" t="s">
        <v>22</v>
      </c>
      <c r="I91" s="1850" t="s">
        <v>898</v>
      </c>
    </row>
    <row customHeight="1" ht="11.25">
      <c r="A92" s="1850" t="s">
        <v>2251</v>
      </c>
      <c r="B92" s="1850" t="s">
        <v>16</v>
      </c>
      <c r="C92" s="1850" t="s">
        <v>2331</v>
      </c>
      <c r="D92" s="1850" t="s">
        <v>2332</v>
      </c>
      <c r="E92" s="1850" t="s">
        <v>2333</v>
      </c>
      <c r="F92" s="1850" t="s">
        <v>2274</v>
      </c>
      <c r="G92" s="1850" t="s">
        <v>22</v>
      </c>
      <c r="H92" s="1850" t="s">
        <v>22</v>
      </c>
      <c r="I92" s="1850" t="s">
        <v>898</v>
      </c>
    </row>
    <row customHeight="1" ht="11.25">
      <c r="A93" s="1850" t="s">
        <v>2251</v>
      </c>
      <c r="B93" s="1850" t="s">
        <v>16</v>
      </c>
      <c r="C93" s="1850" t="s">
        <v>2353</v>
      </c>
      <c r="D93" s="1850" t="s">
        <v>2354</v>
      </c>
      <c r="E93" s="1850" t="s">
        <v>2355</v>
      </c>
      <c r="F93" s="1850" t="s">
        <v>2329</v>
      </c>
      <c r="G93" s="1850" t="s">
        <v>2356</v>
      </c>
      <c r="H93" s="1850" t="s">
        <v>22</v>
      </c>
      <c r="I93" s="1850" t="s">
        <v>898</v>
      </c>
    </row>
    <row customHeight="1" ht="11.25">
      <c r="A94" s="1850" t="s">
        <v>2251</v>
      </c>
      <c r="B94" s="1850" t="s">
        <v>16</v>
      </c>
      <c r="C94" s="1850" t="s">
        <v>2361</v>
      </c>
      <c r="D94" s="1850" t="s">
        <v>2362</v>
      </c>
      <c r="E94" s="1850" t="s">
        <v>2363</v>
      </c>
      <c r="F94" s="1850" t="s">
        <v>2340</v>
      </c>
      <c r="G94" s="1850" t="s">
        <v>2364</v>
      </c>
      <c r="H94" s="1850" t="s">
        <v>22</v>
      </c>
      <c r="I94" s="1850" t="s">
        <v>898</v>
      </c>
    </row>
    <row customHeight="1" ht="11.25">
      <c r="A95" s="1850" t="s">
        <v>2251</v>
      </c>
      <c r="B95" s="1850" t="s">
        <v>16</v>
      </c>
      <c r="C95" s="1850" t="s">
        <v>2376</v>
      </c>
      <c r="D95" s="1850" t="s">
        <v>2377</v>
      </c>
      <c r="E95" s="1850" t="s">
        <v>2378</v>
      </c>
      <c r="F95" s="1850" t="s">
        <v>2379</v>
      </c>
      <c r="G95" s="1850" t="s">
        <v>22</v>
      </c>
      <c r="H95" s="1850" t="s">
        <v>22</v>
      </c>
      <c r="I95" s="1850" t="s">
        <v>898</v>
      </c>
    </row>
    <row customHeight="1" ht="11.25">
      <c r="A96" s="1850" t="s">
        <v>2251</v>
      </c>
      <c r="B96" s="1850" t="s">
        <v>16</v>
      </c>
      <c r="C96" s="1850" t="s">
        <v>2389</v>
      </c>
      <c r="D96" s="1850" t="s">
        <v>2390</v>
      </c>
      <c r="E96" s="1850" t="s">
        <v>2391</v>
      </c>
      <c r="F96" s="1850" t="s">
        <v>2340</v>
      </c>
      <c r="G96" s="1850" t="s">
        <v>2392</v>
      </c>
      <c r="H96" s="1850" t="s">
        <v>22</v>
      </c>
      <c r="I96" s="1850" t="s">
        <v>898</v>
      </c>
    </row>
    <row customHeight="1" ht="11.25">
      <c r="A97" s="1850" t="s">
        <v>2251</v>
      </c>
      <c r="B97" s="1850" t="s">
        <v>16</v>
      </c>
      <c r="C97" s="1850" t="s">
        <v>2415</v>
      </c>
      <c r="D97" s="1850" t="s">
        <v>2416</v>
      </c>
      <c r="E97" s="1850" t="s">
        <v>2417</v>
      </c>
      <c r="F97" s="1850" t="s">
        <v>2274</v>
      </c>
      <c r="G97" s="1850" t="s">
        <v>22</v>
      </c>
      <c r="H97" s="1850" t="s">
        <v>22</v>
      </c>
      <c r="I97" s="1850" t="s">
        <v>898</v>
      </c>
    </row>
    <row customHeight="1" ht="11.25">
      <c r="A98" s="1850" t="s">
        <v>2251</v>
      </c>
      <c r="B98" s="1850" t="s">
        <v>16</v>
      </c>
      <c r="C98" s="1850" t="s">
        <v>2446</v>
      </c>
      <c r="D98" s="1850" t="s">
        <v>2447</v>
      </c>
      <c r="E98" s="1850" t="s">
        <v>2448</v>
      </c>
      <c r="F98" s="1850" t="s">
        <v>2255</v>
      </c>
      <c r="G98" s="1850" t="s">
        <v>2449</v>
      </c>
      <c r="H98" s="1850" t="s">
        <v>22</v>
      </c>
      <c r="I98" s="1850" t="s">
        <v>898</v>
      </c>
    </row>
    <row customHeight="1" ht="11.25">
      <c r="A99" s="1850" t="s">
        <v>2251</v>
      </c>
      <c r="B99" s="1850" t="s">
        <v>16</v>
      </c>
      <c r="C99" s="1850" t="s">
        <v>2456</v>
      </c>
      <c r="D99" s="1850" t="s">
        <v>2457</v>
      </c>
      <c r="E99" s="1850" t="s">
        <v>2458</v>
      </c>
      <c r="F99" s="1850" t="s">
        <v>2255</v>
      </c>
      <c r="G99" s="1850" t="s">
        <v>2459</v>
      </c>
      <c r="H99" s="1850" t="s">
        <v>22</v>
      </c>
      <c r="I99" s="1850" t="s">
        <v>898</v>
      </c>
    </row>
    <row customHeight="1" ht="11.25">
      <c r="A100" s="1850" t="s">
        <v>2251</v>
      </c>
      <c r="B100" s="1850" t="s">
        <v>16</v>
      </c>
      <c r="C100" s="1850" t="s">
        <v>2483</v>
      </c>
      <c r="D100" s="1850" t="s">
        <v>2484</v>
      </c>
      <c r="E100" s="1850" t="s">
        <v>2485</v>
      </c>
      <c r="F100" s="1850" t="s">
        <v>2340</v>
      </c>
      <c r="G100" s="1850" t="s">
        <v>22</v>
      </c>
      <c r="H100" s="1850" t="s">
        <v>22</v>
      </c>
      <c r="I100" s="1850" t="s">
        <v>898</v>
      </c>
    </row>
    <row customHeight="1" ht="11.25">
      <c r="A101" s="1850" t="s">
        <v>2251</v>
      </c>
      <c r="B101" s="1850" t="s">
        <v>16</v>
      </c>
      <c r="C101" s="1850" t="s">
        <v>2486</v>
      </c>
      <c r="D101" s="1850" t="s">
        <v>2487</v>
      </c>
      <c r="E101" s="1850" t="s">
        <v>2488</v>
      </c>
      <c r="F101" s="1850" t="s">
        <v>2255</v>
      </c>
      <c r="G101" s="1850" t="s">
        <v>2489</v>
      </c>
      <c r="H101" s="1850" t="s">
        <v>22</v>
      </c>
      <c r="I101" s="1850" t="s">
        <v>898</v>
      </c>
    </row>
    <row customHeight="1" ht="11.25">
      <c r="A102" s="1850" t="s">
        <v>2251</v>
      </c>
      <c r="B102" s="1850" t="s">
        <v>16</v>
      </c>
      <c r="C102" s="1850" t="s">
        <v>22</v>
      </c>
      <c r="D102" s="1850" t="s">
        <v>2514</v>
      </c>
      <c r="E102" s="1850" t="s">
        <v>2515</v>
      </c>
      <c r="F102" s="1850" t="s">
        <v>2255</v>
      </c>
      <c r="G102" s="1850" t="s">
        <v>22</v>
      </c>
      <c r="H102" s="1850" t="s">
        <v>22</v>
      </c>
      <c r="I102" s="1850" t="s">
        <v>898</v>
      </c>
    </row>
    <row customHeight="1" ht="11.25">
      <c r="A103" s="1850" t="s">
        <v>2251</v>
      </c>
      <c r="B103" s="1850" t="s">
        <v>16</v>
      </c>
      <c r="C103" s="1850" t="s">
        <v>2519</v>
      </c>
      <c r="D103" s="1850" t="s">
        <v>2520</v>
      </c>
      <c r="E103" s="1850" t="s">
        <v>2521</v>
      </c>
      <c r="F103" s="1850" t="s">
        <v>2522</v>
      </c>
      <c r="G103" s="1850" t="s">
        <v>22</v>
      </c>
      <c r="H103" s="1850" t="s">
        <v>22</v>
      </c>
      <c r="I103" s="1850" t="s">
        <v>898</v>
      </c>
    </row>
    <row customHeight="1" ht="11.25">
      <c r="A104" s="1850" t="s">
        <v>2251</v>
      </c>
      <c r="B104" s="1850" t="s">
        <v>16</v>
      </c>
      <c r="C104" s="1850" t="s">
        <v>2523</v>
      </c>
      <c r="D104" s="1850" t="s">
        <v>2524</v>
      </c>
      <c r="E104" s="1850" t="s">
        <v>2521</v>
      </c>
      <c r="F104" s="1850" t="s">
        <v>2525</v>
      </c>
      <c r="G104" s="1850" t="s">
        <v>2526</v>
      </c>
      <c r="H104" s="1850" t="s">
        <v>22</v>
      </c>
      <c r="I104" s="1850" t="s">
        <v>898</v>
      </c>
    </row>
    <row customHeight="1" ht="11.25">
      <c r="A105" s="1850" t="s">
        <v>2251</v>
      </c>
      <c r="B105" s="1850" t="s">
        <v>16</v>
      </c>
      <c r="C105" s="1850" t="s">
        <v>2534</v>
      </c>
      <c r="D105" s="1850" t="s">
        <v>2535</v>
      </c>
      <c r="E105" s="1850" t="s">
        <v>2536</v>
      </c>
      <c r="F105" s="1850" t="s">
        <v>2537</v>
      </c>
      <c r="G105" s="1850" t="s">
        <v>22</v>
      </c>
      <c r="H105" s="1850" t="s">
        <v>22</v>
      </c>
      <c r="I105" s="1850" t="s">
        <v>898</v>
      </c>
    </row>
    <row customHeight="1" ht="11.25">
      <c r="A106" s="1850" t="s">
        <v>2251</v>
      </c>
      <c r="B106" s="1850" t="s">
        <v>16</v>
      </c>
      <c r="C106" s="1850" t="s">
        <v>2252</v>
      </c>
      <c r="D106" s="1850" t="s">
        <v>2253</v>
      </c>
      <c r="E106" s="1850" t="s">
        <v>2254</v>
      </c>
      <c r="F106" s="1850" t="s">
        <v>2255</v>
      </c>
      <c r="G106" s="1850" t="s">
        <v>22</v>
      </c>
      <c r="H106" s="1850" t="s">
        <v>22</v>
      </c>
      <c r="I106" s="1850" t="s">
        <v>858</v>
      </c>
    </row>
    <row customHeight="1" ht="11.25">
      <c r="A107" s="1850" t="s">
        <v>2251</v>
      </c>
      <c r="B107" s="1850" t="s">
        <v>16</v>
      </c>
      <c r="C107" s="1850" t="s">
        <v>2256</v>
      </c>
      <c r="D107" s="1850" t="s">
        <v>2257</v>
      </c>
      <c r="E107" s="1850" t="s">
        <v>2258</v>
      </c>
      <c r="F107" s="1850" t="s">
        <v>2259</v>
      </c>
      <c r="G107" s="1850" t="s">
        <v>22</v>
      </c>
      <c r="H107" s="1850" t="s">
        <v>22</v>
      </c>
      <c r="I107" s="1850" t="s">
        <v>858</v>
      </c>
    </row>
    <row customHeight="1" ht="11.25">
      <c r="A108" s="1850" t="s">
        <v>2251</v>
      </c>
      <c r="B108" s="1850" t="s">
        <v>16</v>
      </c>
      <c r="C108" s="1850" t="s">
        <v>2538</v>
      </c>
      <c r="D108" s="1850" t="s">
        <v>2539</v>
      </c>
      <c r="E108" s="1850" t="s">
        <v>2540</v>
      </c>
      <c r="F108" s="1850" t="s">
        <v>2255</v>
      </c>
      <c r="G108" s="1850" t="s">
        <v>22</v>
      </c>
      <c r="H108" s="1850" t="s">
        <v>22</v>
      </c>
      <c r="I108" s="1850" t="s">
        <v>858</v>
      </c>
    </row>
    <row customHeight="1" ht="11.25">
      <c r="A109" s="1850" t="s">
        <v>2251</v>
      </c>
      <c r="B109" s="1850" t="s">
        <v>16</v>
      </c>
      <c r="C109" s="1850" t="s">
        <v>2279</v>
      </c>
      <c r="D109" s="1850" t="s">
        <v>2280</v>
      </c>
      <c r="E109" s="1850" t="s">
        <v>2281</v>
      </c>
      <c r="F109" s="1850" t="s">
        <v>2255</v>
      </c>
      <c r="G109" s="1850" t="s">
        <v>22</v>
      </c>
      <c r="H109" s="1850" t="s">
        <v>22</v>
      </c>
      <c r="I109" s="1850" t="s">
        <v>858</v>
      </c>
    </row>
    <row customHeight="1" ht="11.25">
      <c r="A110" s="1850" t="s">
        <v>2251</v>
      </c>
      <c r="B110" s="1850" t="s">
        <v>16</v>
      </c>
      <c r="C110" s="1850" t="s">
        <v>2541</v>
      </c>
      <c r="D110" s="1850" t="s">
        <v>2542</v>
      </c>
      <c r="E110" s="1850" t="s">
        <v>2543</v>
      </c>
      <c r="F110" s="1850" t="s">
        <v>2379</v>
      </c>
      <c r="G110" s="1850" t="s">
        <v>22</v>
      </c>
      <c r="H110" s="1850" t="s">
        <v>22</v>
      </c>
      <c r="I110" s="1850" t="s">
        <v>858</v>
      </c>
    </row>
    <row customHeight="1" ht="11.25">
      <c r="A111" s="1850" t="s">
        <v>2251</v>
      </c>
      <c r="B111" s="1850" t="s">
        <v>16</v>
      </c>
      <c r="C111" s="1850" t="s">
        <v>2282</v>
      </c>
      <c r="D111" s="1850" t="s">
        <v>2283</v>
      </c>
      <c r="E111" s="1850" t="s">
        <v>2284</v>
      </c>
      <c r="F111" s="1850" t="s">
        <v>2285</v>
      </c>
      <c r="G111" s="1850" t="s">
        <v>22</v>
      </c>
      <c r="H111" s="1850" t="s">
        <v>22</v>
      </c>
      <c r="I111" s="1850" t="s">
        <v>858</v>
      </c>
    </row>
    <row customHeight="1" ht="11.25">
      <c r="A112" s="1850" t="s">
        <v>2251</v>
      </c>
      <c r="B112" s="1850" t="s">
        <v>16</v>
      </c>
      <c r="C112" s="1850" t="s">
        <v>2544</v>
      </c>
      <c r="D112" s="1850" t="s">
        <v>2545</v>
      </c>
      <c r="E112" s="1850" t="s">
        <v>2546</v>
      </c>
      <c r="F112" s="1850" t="s">
        <v>2255</v>
      </c>
      <c r="G112" s="1850" t="s">
        <v>22</v>
      </c>
      <c r="H112" s="1850" t="s">
        <v>22</v>
      </c>
      <c r="I112" s="1850" t="s">
        <v>858</v>
      </c>
    </row>
    <row customHeight="1" ht="11.25">
      <c r="A113" s="1850" t="s">
        <v>2251</v>
      </c>
      <c r="B113" s="1850" t="s">
        <v>16</v>
      </c>
      <c r="C113" s="1850" t="s">
        <v>2289</v>
      </c>
      <c r="D113" s="1850" t="s">
        <v>2290</v>
      </c>
      <c r="E113" s="1850" t="s">
        <v>2291</v>
      </c>
      <c r="F113" s="1850" t="s">
        <v>2270</v>
      </c>
      <c r="G113" s="1850" t="s">
        <v>2292</v>
      </c>
      <c r="H113" s="1850" t="s">
        <v>22</v>
      </c>
      <c r="I113" s="1850" t="s">
        <v>858</v>
      </c>
    </row>
    <row customHeight="1" ht="11.25">
      <c r="A114" s="1850" t="s">
        <v>2251</v>
      </c>
      <c r="B114" s="1850" t="s">
        <v>16</v>
      </c>
      <c r="C114" s="1850" t="s">
        <v>2293</v>
      </c>
      <c r="D114" s="1850" t="s">
        <v>2294</v>
      </c>
      <c r="E114" s="1850" t="s">
        <v>2295</v>
      </c>
      <c r="F114" s="1850" t="s">
        <v>2296</v>
      </c>
      <c r="G114" s="1850" t="s">
        <v>22</v>
      </c>
      <c r="H114" s="1850" t="s">
        <v>22</v>
      </c>
      <c r="I114" s="1850" t="s">
        <v>858</v>
      </c>
    </row>
    <row customHeight="1" ht="11.25">
      <c r="A115" s="1850" t="s">
        <v>2251</v>
      </c>
      <c r="B115" s="1850" t="s">
        <v>16</v>
      </c>
      <c r="C115" s="1850" t="s">
        <v>2297</v>
      </c>
      <c r="D115" s="1850" t="s">
        <v>2298</v>
      </c>
      <c r="E115" s="1850" t="s">
        <v>2299</v>
      </c>
      <c r="F115" s="1850" t="s">
        <v>2263</v>
      </c>
      <c r="G115" s="1850" t="s">
        <v>22</v>
      </c>
      <c r="H115" s="1850" t="s">
        <v>22</v>
      </c>
      <c r="I115" s="1850" t="s">
        <v>858</v>
      </c>
    </row>
    <row customHeight="1" ht="11.25">
      <c r="A116" s="1850" t="s">
        <v>2251</v>
      </c>
      <c r="B116" s="1850" t="s">
        <v>16</v>
      </c>
      <c r="C116" s="1850" t="s">
        <v>2300</v>
      </c>
      <c r="D116" s="1850" t="s">
        <v>2301</v>
      </c>
      <c r="E116" s="1850" t="s">
        <v>2302</v>
      </c>
      <c r="F116" s="1850" t="s">
        <v>2296</v>
      </c>
      <c r="G116" s="1850" t="s">
        <v>22</v>
      </c>
      <c r="H116" s="1850" t="s">
        <v>22</v>
      </c>
      <c r="I116" s="1850" t="s">
        <v>858</v>
      </c>
    </row>
    <row customHeight="1" ht="11.25">
      <c r="A117" s="1850" t="s">
        <v>2251</v>
      </c>
      <c r="B117" s="1850" t="s">
        <v>16</v>
      </c>
      <c r="C117" s="1850" t="s">
        <v>2547</v>
      </c>
      <c r="D117" s="1850" t="s">
        <v>2548</v>
      </c>
      <c r="E117" s="1850" t="s">
        <v>2549</v>
      </c>
      <c r="F117" s="1850" t="s">
        <v>2306</v>
      </c>
      <c r="G117" s="1850" t="s">
        <v>2550</v>
      </c>
      <c r="H117" s="1850" t="s">
        <v>22</v>
      </c>
      <c r="I117" s="1850" t="s">
        <v>858</v>
      </c>
    </row>
    <row customHeight="1" ht="11.25">
      <c r="A118" s="1850" t="s">
        <v>2251</v>
      </c>
      <c r="B118" s="1850" t="s">
        <v>16</v>
      </c>
      <c r="C118" s="1850" t="s">
        <v>2551</v>
      </c>
      <c r="D118" s="1850" t="s">
        <v>2552</v>
      </c>
      <c r="E118" s="1850" t="s">
        <v>2309</v>
      </c>
      <c r="F118" s="1850" t="s">
        <v>2553</v>
      </c>
      <c r="G118" s="1850" t="s">
        <v>22</v>
      </c>
      <c r="H118" s="1850" t="s">
        <v>22</v>
      </c>
      <c r="I118" s="1850" t="s">
        <v>858</v>
      </c>
    </row>
    <row customHeight="1" ht="11.25">
      <c r="A119" s="1850" t="s">
        <v>2251</v>
      </c>
      <c r="B119" s="1850" t="s">
        <v>16</v>
      </c>
      <c r="C119" s="1850" t="s">
        <v>2303</v>
      </c>
      <c r="D119" s="1850" t="s">
        <v>2304</v>
      </c>
      <c r="E119" s="1850" t="s">
        <v>2305</v>
      </c>
      <c r="F119" s="1850" t="s">
        <v>2306</v>
      </c>
      <c r="G119" s="1850" t="s">
        <v>22</v>
      </c>
      <c r="H119" s="1850" t="s">
        <v>22</v>
      </c>
      <c r="I119" s="1850" t="s">
        <v>858</v>
      </c>
    </row>
    <row customHeight="1" ht="11.25">
      <c r="A120" s="1850" t="s">
        <v>2251</v>
      </c>
      <c r="B120" s="1850" t="s">
        <v>16</v>
      </c>
      <c r="C120" s="1850" t="s">
        <v>2554</v>
      </c>
      <c r="D120" s="1850" t="s">
        <v>2555</v>
      </c>
      <c r="E120" s="1850" t="s">
        <v>2556</v>
      </c>
      <c r="F120" s="1850" t="s">
        <v>51</v>
      </c>
      <c r="G120" s="1850" t="s">
        <v>22</v>
      </c>
      <c r="H120" s="1850" t="s">
        <v>22</v>
      </c>
      <c r="I120" s="1850" t="s">
        <v>858</v>
      </c>
    </row>
    <row customHeight="1" ht="11.25">
      <c r="A121" s="1850" t="s">
        <v>2251</v>
      </c>
      <c r="B121" s="1850" t="s">
        <v>16</v>
      </c>
      <c r="C121" s="1850" t="s">
        <v>2557</v>
      </c>
      <c r="D121" s="1850" t="s">
        <v>2558</v>
      </c>
      <c r="E121" s="1850" t="s">
        <v>2559</v>
      </c>
      <c r="F121" s="1850" t="s">
        <v>2310</v>
      </c>
      <c r="G121" s="1850" t="s">
        <v>22</v>
      </c>
      <c r="H121" s="1850" t="s">
        <v>22</v>
      </c>
      <c r="I121" s="1850" t="s">
        <v>858</v>
      </c>
    </row>
    <row customHeight="1" ht="11.25">
      <c r="A122" s="1850" t="s">
        <v>2251</v>
      </c>
      <c r="B122" s="1850" t="s">
        <v>16</v>
      </c>
      <c r="C122" s="1850" t="s">
        <v>2307</v>
      </c>
      <c r="D122" s="1850" t="s">
        <v>2308</v>
      </c>
      <c r="E122" s="1850" t="s">
        <v>2309</v>
      </c>
      <c r="F122" s="1850" t="s">
        <v>2310</v>
      </c>
      <c r="G122" s="1850" t="s">
        <v>22</v>
      </c>
      <c r="H122" s="1850" t="s">
        <v>22</v>
      </c>
      <c r="I122" s="1850" t="s">
        <v>858</v>
      </c>
    </row>
    <row customHeight="1" ht="11.25">
      <c r="A123" s="1850" t="s">
        <v>2251</v>
      </c>
      <c r="B123" s="1850" t="s">
        <v>16</v>
      </c>
      <c r="C123" s="1850" t="s">
        <v>2311</v>
      </c>
      <c r="D123" s="1850" t="s">
        <v>2312</v>
      </c>
      <c r="E123" s="1850" t="s">
        <v>2313</v>
      </c>
      <c r="F123" s="1850" t="s">
        <v>2314</v>
      </c>
      <c r="G123" s="1850" t="s">
        <v>22</v>
      </c>
      <c r="H123" s="1850" t="s">
        <v>22</v>
      </c>
      <c r="I123" s="1850" t="s">
        <v>858</v>
      </c>
    </row>
    <row customHeight="1" ht="11.25">
      <c r="A124" s="1850" t="s">
        <v>2251</v>
      </c>
      <c r="B124" s="1850" t="s">
        <v>16</v>
      </c>
      <c r="C124" s="1850" t="s">
        <v>2318</v>
      </c>
      <c r="D124" s="1850" t="s">
        <v>2319</v>
      </c>
      <c r="E124" s="1850" t="s">
        <v>2320</v>
      </c>
      <c r="F124" s="1850" t="s">
        <v>2321</v>
      </c>
      <c r="G124" s="1850" t="s">
        <v>2322</v>
      </c>
      <c r="H124" s="1850" t="s">
        <v>22</v>
      </c>
      <c r="I124" s="1850" t="s">
        <v>858</v>
      </c>
    </row>
    <row customHeight="1" ht="11.25">
      <c r="A125" s="1850" t="s">
        <v>2251</v>
      </c>
      <c r="B125" s="1850" t="s">
        <v>16</v>
      </c>
      <c r="C125" s="1850" t="s">
        <v>2323</v>
      </c>
      <c r="D125" s="1850" t="s">
        <v>2324</v>
      </c>
      <c r="E125" s="1850" t="s">
        <v>2325</v>
      </c>
      <c r="F125" s="1850" t="s">
        <v>2278</v>
      </c>
      <c r="G125" s="1850" t="s">
        <v>22</v>
      </c>
      <c r="H125" s="1850" t="s">
        <v>22</v>
      </c>
      <c r="I125" s="1850" t="s">
        <v>858</v>
      </c>
    </row>
    <row customHeight="1" ht="11.25">
      <c r="A126" s="1850" t="s">
        <v>2251</v>
      </c>
      <c r="B126" s="1850" t="s">
        <v>16</v>
      </c>
      <c r="C126" s="1850" t="s">
        <v>2326</v>
      </c>
      <c r="D126" s="1850" t="s">
        <v>2327</v>
      </c>
      <c r="E126" s="1850" t="s">
        <v>2328</v>
      </c>
      <c r="F126" s="1850" t="s">
        <v>2329</v>
      </c>
      <c r="G126" s="1850" t="s">
        <v>2330</v>
      </c>
      <c r="H126" s="1850" t="s">
        <v>22</v>
      </c>
      <c r="I126" s="1850" t="s">
        <v>858</v>
      </c>
    </row>
    <row customHeight="1" ht="11.25">
      <c r="A127" s="1850" t="s">
        <v>2251</v>
      </c>
      <c r="B127" s="1850" t="s">
        <v>16</v>
      </c>
      <c r="C127" s="1850" t="s">
        <v>2338</v>
      </c>
      <c r="D127" s="1850" t="s">
        <v>2335</v>
      </c>
      <c r="E127" s="1850" t="s">
        <v>2339</v>
      </c>
      <c r="F127" s="1850" t="s">
        <v>2340</v>
      </c>
      <c r="G127" s="1850" t="s">
        <v>2341</v>
      </c>
      <c r="H127" s="1850" t="s">
        <v>22</v>
      </c>
      <c r="I127" s="1850" t="s">
        <v>858</v>
      </c>
    </row>
    <row customHeight="1" ht="11.25">
      <c r="A128" s="1850" t="s">
        <v>2251</v>
      </c>
      <c r="B128" s="1850" t="s">
        <v>16</v>
      </c>
      <c r="C128" s="1850" t="s">
        <v>2342</v>
      </c>
      <c r="D128" s="1850" t="s">
        <v>2343</v>
      </c>
      <c r="E128" s="1850" t="s">
        <v>2344</v>
      </c>
      <c r="F128" s="1850" t="s">
        <v>2340</v>
      </c>
      <c r="G128" s="1850" t="s">
        <v>2345</v>
      </c>
      <c r="H128" s="1850" t="s">
        <v>22</v>
      </c>
      <c r="I128" s="1850" t="s">
        <v>858</v>
      </c>
    </row>
    <row customHeight="1" ht="11.25">
      <c r="A129" s="1850" t="s">
        <v>2251</v>
      </c>
      <c r="B129" s="1850" t="s">
        <v>16</v>
      </c>
      <c r="C129" s="1850" t="s">
        <v>2346</v>
      </c>
      <c r="D129" s="1850" t="s">
        <v>2347</v>
      </c>
      <c r="E129" s="1850" t="s">
        <v>2348</v>
      </c>
      <c r="F129" s="1850" t="s">
        <v>2329</v>
      </c>
      <c r="G129" s="1850" t="s">
        <v>22</v>
      </c>
      <c r="H129" s="1850" t="s">
        <v>22</v>
      </c>
      <c r="I129" s="1850" t="s">
        <v>858</v>
      </c>
    </row>
    <row customHeight="1" ht="11.25">
      <c r="A130" s="1850" t="s">
        <v>2251</v>
      </c>
      <c r="B130" s="1850" t="s">
        <v>16</v>
      </c>
      <c r="C130" s="1850" t="s">
        <v>2349</v>
      </c>
      <c r="D130" s="1850" t="s">
        <v>2350</v>
      </c>
      <c r="E130" s="1850" t="s">
        <v>2351</v>
      </c>
      <c r="F130" s="1850" t="s">
        <v>2352</v>
      </c>
      <c r="G130" s="1850" t="s">
        <v>22</v>
      </c>
      <c r="H130" s="1850" t="s">
        <v>22</v>
      </c>
      <c r="I130" s="1850" t="s">
        <v>858</v>
      </c>
    </row>
    <row customHeight="1" ht="11.25">
      <c r="A131" s="1850" t="s">
        <v>2251</v>
      </c>
      <c r="B131" s="1850" t="s">
        <v>16</v>
      </c>
      <c r="C131" s="1850" t="s">
        <v>2353</v>
      </c>
      <c r="D131" s="1850" t="s">
        <v>2354</v>
      </c>
      <c r="E131" s="1850" t="s">
        <v>2355</v>
      </c>
      <c r="F131" s="1850" t="s">
        <v>2329</v>
      </c>
      <c r="G131" s="1850" t="s">
        <v>2356</v>
      </c>
      <c r="H131" s="1850" t="s">
        <v>22</v>
      </c>
      <c r="I131" s="1850" t="s">
        <v>858</v>
      </c>
    </row>
    <row customHeight="1" ht="11.25">
      <c r="A132" s="1850" t="s">
        <v>2251</v>
      </c>
      <c r="B132" s="1850" t="s">
        <v>16</v>
      </c>
      <c r="C132" s="1850" t="s">
        <v>2560</v>
      </c>
      <c r="D132" s="1850" t="s">
        <v>2561</v>
      </c>
      <c r="E132" s="1850" t="s">
        <v>2562</v>
      </c>
      <c r="F132" s="1850" t="s">
        <v>2340</v>
      </c>
      <c r="G132" s="1850" t="s">
        <v>22</v>
      </c>
      <c r="H132" s="1850" t="s">
        <v>22</v>
      </c>
      <c r="I132" s="1850" t="s">
        <v>858</v>
      </c>
    </row>
    <row customHeight="1" ht="11.25">
      <c r="A133" s="1850" t="s">
        <v>2251</v>
      </c>
      <c r="B133" s="1850" t="s">
        <v>16</v>
      </c>
      <c r="C133" s="1850" t="s">
        <v>2563</v>
      </c>
      <c r="D133" s="1850" t="s">
        <v>2564</v>
      </c>
      <c r="E133" s="1850" t="s">
        <v>2565</v>
      </c>
      <c r="F133" s="1850" t="s">
        <v>2274</v>
      </c>
      <c r="G133" s="1850" t="s">
        <v>2566</v>
      </c>
      <c r="H133" s="1850" t="s">
        <v>22</v>
      </c>
      <c r="I133" s="1850" t="s">
        <v>858</v>
      </c>
    </row>
    <row customHeight="1" ht="11.25">
      <c r="A134" s="1850" t="s">
        <v>2251</v>
      </c>
      <c r="B134" s="1850" t="s">
        <v>16</v>
      </c>
      <c r="C134" s="1850" t="s">
        <v>2357</v>
      </c>
      <c r="D134" s="1850" t="s">
        <v>2358</v>
      </c>
      <c r="E134" s="1850" t="s">
        <v>2359</v>
      </c>
      <c r="F134" s="1850" t="s">
        <v>2296</v>
      </c>
      <c r="G134" s="1850" t="s">
        <v>2360</v>
      </c>
      <c r="H134" s="1850" t="s">
        <v>22</v>
      </c>
      <c r="I134" s="1850" t="s">
        <v>858</v>
      </c>
    </row>
    <row customHeight="1" ht="11.25">
      <c r="A135" s="1850" t="s">
        <v>2251</v>
      </c>
      <c r="B135" s="1850" t="s">
        <v>16</v>
      </c>
      <c r="C135" s="1850" t="s">
        <v>2365</v>
      </c>
      <c r="D135" s="1850" t="s">
        <v>2366</v>
      </c>
      <c r="E135" s="1850" t="s">
        <v>2367</v>
      </c>
      <c r="F135" s="1850" t="s">
        <v>2270</v>
      </c>
      <c r="G135" s="1850" t="s">
        <v>2368</v>
      </c>
      <c r="H135" s="1850" t="s">
        <v>22</v>
      </c>
      <c r="I135" s="1850" t="s">
        <v>858</v>
      </c>
    </row>
    <row customHeight="1" ht="11.25">
      <c r="A136" s="1850" t="s">
        <v>2251</v>
      </c>
      <c r="B136" s="1850" t="s">
        <v>16</v>
      </c>
      <c r="C136" s="1850" t="s">
        <v>2369</v>
      </c>
      <c r="D136" s="1850" t="s">
        <v>2370</v>
      </c>
      <c r="E136" s="1850" t="s">
        <v>2371</v>
      </c>
      <c r="F136" s="1850" t="s">
        <v>2372</v>
      </c>
      <c r="G136" s="1850" t="s">
        <v>22</v>
      </c>
      <c r="H136" s="1850" t="s">
        <v>22</v>
      </c>
      <c r="I136" s="1850" t="s">
        <v>858</v>
      </c>
    </row>
    <row customHeight="1" ht="11.25">
      <c r="A137" s="1850" t="s">
        <v>2251</v>
      </c>
      <c r="B137" s="1850" t="s">
        <v>16</v>
      </c>
      <c r="C137" s="1850" t="s">
        <v>2373</v>
      </c>
      <c r="D137" s="1850" t="s">
        <v>2374</v>
      </c>
      <c r="E137" s="1850" t="s">
        <v>2375</v>
      </c>
      <c r="F137" s="1850" t="s">
        <v>2274</v>
      </c>
      <c r="G137" s="1850" t="s">
        <v>22</v>
      </c>
      <c r="H137" s="1850" t="s">
        <v>22</v>
      </c>
      <c r="I137" s="1850" t="s">
        <v>858</v>
      </c>
    </row>
    <row customHeight="1" ht="11.25">
      <c r="A138" s="1850" t="s">
        <v>2251</v>
      </c>
      <c r="B138" s="1850" t="s">
        <v>16</v>
      </c>
      <c r="C138" s="1850" t="s">
        <v>13</v>
      </c>
      <c r="D138" s="1850" t="s">
        <v>46</v>
      </c>
      <c r="E138" s="1850" t="s">
        <v>49</v>
      </c>
      <c r="F138" s="1850" t="s">
        <v>51</v>
      </c>
      <c r="G138" s="1850" t="s">
        <v>22</v>
      </c>
      <c r="H138" s="1850" t="s">
        <v>22</v>
      </c>
      <c r="I138" s="1850" t="s">
        <v>858</v>
      </c>
    </row>
    <row customHeight="1" ht="11.25">
      <c r="A139" s="1850" t="s">
        <v>2251</v>
      </c>
      <c r="B139" s="1850" t="s">
        <v>16</v>
      </c>
      <c r="C139" s="1850" t="s">
        <v>2376</v>
      </c>
      <c r="D139" s="1850" t="s">
        <v>2377</v>
      </c>
      <c r="E139" s="1850" t="s">
        <v>2378</v>
      </c>
      <c r="F139" s="1850" t="s">
        <v>2379</v>
      </c>
      <c r="G139" s="1850" t="s">
        <v>22</v>
      </c>
      <c r="H139" s="1850" t="s">
        <v>22</v>
      </c>
      <c r="I139" s="1850" t="s">
        <v>858</v>
      </c>
    </row>
    <row customHeight="1" ht="11.25">
      <c r="A140" s="1850" t="s">
        <v>2251</v>
      </c>
      <c r="B140" s="1850" t="s">
        <v>16</v>
      </c>
      <c r="C140" s="1850" t="s">
        <v>2383</v>
      </c>
      <c r="D140" s="1850" t="s">
        <v>2384</v>
      </c>
      <c r="E140" s="1850" t="s">
        <v>2385</v>
      </c>
      <c r="F140" s="1850" t="s">
        <v>2314</v>
      </c>
      <c r="G140" s="1850" t="s">
        <v>22</v>
      </c>
      <c r="H140" s="1850" t="s">
        <v>22</v>
      </c>
      <c r="I140" s="1850" t="s">
        <v>858</v>
      </c>
    </row>
    <row customHeight="1" ht="11.25">
      <c r="A141" s="1850" t="s">
        <v>2251</v>
      </c>
      <c r="B141" s="1850" t="s">
        <v>16</v>
      </c>
      <c r="C141" s="1850" t="s">
        <v>2386</v>
      </c>
      <c r="D141" s="1850" t="s">
        <v>2387</v>
      </c>
      <c r="E141" s="1850" t="s">
        <v>2284</v>
      </c>
      <c r="F141" s="1850" t="s">
        <v>2388</v>
      </c>
      <c r="G141" s="1850" t="s">
        <v>22</v>
      </c>
      <c r="H141" s="1850" t="s">
        <v>22</v>
      </c>
      <c r="I141" s="1850" t="s">
        <v>858</v>
      </c>
    </row>
    <row customHeight="1" ht="11.25">
      <c r="A142" s="1850" t="s">
        <v>2251</v>
      </c>
      <c r="B142" s="1850" t="s">
        <v>16</v>
      </c>
      <c r="C142" s="1850" t="s">
        <v>2389</v>
      </c>
      <c r="D142" s="1850" t="s">
        <v>2390</v>
      </c>
      <c r="E142" s="1850" t="s">
        <v>2391</v>
      </c>
      <c r="F142" s="1850" t="s">
        <v>2340</v>
      </c>
      <c r="G142" s="1850" t="s">
        <v>2392</v>
      </c>
      <c r="H142" s="1850" t="s">
        <v>22</v>
      </c>
      <c r="I142" s="1850" t="s">
        <v>858</v>
      </c>
    </row>
    <row customHeight="1" ht="11.25">
      <c r="A143" s="1850" t="s">
        <v>2251</v>
      </c>
      <c r="B143" s="1850" t="s">
        <v>16</v>
      </c>
      <c r="C143" s="1850" t="s">
        <v>2567</v>
      </c>
      <c r="D143" s="1850" t="s">
        <v>2568</v>
      </c>
      <c r="E143" s="1850" t="s">
        <v>2569</v>
      </c>
      <c r="F143" s="1850" t="s">
        <v>2263</v>
      </c>
      <c r="G143" s="1850" t="s">
        <v>22</v>
      </c>
      <c r="H143" s="1850" t="s">
        <v>22</v>
      </c>
      <c r="I143" s="1850" t="s">
        <v>858</v>
      </c>
    </row>
    <row customHeight="1" ht="11.25">
      <c r="A144" s="1850" t="s">
        <v>2251</v>
      </c>
      <c r="B144" s="1850" t="s">
        <v>16</v>
      </c>
      <c r="C144" s="1850" t="s">
        <v>2393</v>
      </c>
      <c r="D144" s="1850" t="s">
        <v>2394</v>
      </c>
      <c r="E144" s="1850" t="s">
        <v>2395</v>
      </c>
      <c r="F144" s="1850" t="s">
        <v>2396</v>
      </c>
      <c r="G144" s="1850" t="s">
        <v>2397</v>
      </c>
      <c r="H144" s="1850" t="s">
        <v>22</v>
      </c>
      <c r="I144" s="1850" t="s">
        <v>858</v>
      </c>
    </row>
    <row customHeight="1" ht="11.25">
      <c r="A145" s="1850" t="s">
        <v>2251</v>
      </c>
      <c r="B145" s="1850" t="s">
        <v>16</v>
      </c>
      <c r="C145" s="1850" t="s">
        <v>2570</v>
      </c>
      <c r="D145" s="1850" t="s">
        <v>2571</v>
      </c>
      <c r="E145" s="1850" t="s">
        <v>2572</v>
      </c>
      <c r="F145" s="1850" t="s">
        <v>2352</v>
      </c>
      <c r="G145" s="1850" t="s">
        <v>2573</v>
      </c>
      <c r="H145" s="1850" t="s">
        <v>22</v>
      </c>
      <c r="I145" s="1850" t="s">
        <v>858</v>
      </c>
    </row>
    <row customHeight="1" ht="11.25">
      <c r="A146" s="1850" t="s">
        <v>2251</v>
      </c>
      <c r="B146" s="1850" t="s">
        <v>16</v>
      </c>
      <c r="C146" s="1850" t="s">
        <v>2574</v>
      </c>
      <c r="D146" s="1850" t="s">
        <v>2575</v>
      </c>
      <c r="E146" s="1850" t="s">
        <v>2576</v>
      </c>
      <c r="F146" s="1850" t="s">
        <v>2396</v>
      </c>
      <c r="G146" s="1850" t="s">
        <v>22</v>
      </c>
      <c r="H146" s="1850" t="s">
        <v>22</v>
      </c>
      <c r="I146" s="1850" t="s">
        <v>858</v>
      </c>
    </row>
    <row customHeight="1" ht="11.25">
      <c r="A147" s="1850" t="s">
        <v>2251</v>
      </c>
      <c r="B147" s="1850" t="s">
        <v>16</v>
      </c>
      <c r="C147" s="1850" t="s">
        <v>2577</v>
      </c>
      <c r="D147" s="1850" t="s">
        <v>2578</v>
      </c>
      <c r="E147" s="1850" t="s">
        <v>2579</v>
      </c>
      <c r="F147" s="1850" t="s">
        <v>2263</v>
      </c>
      <c r="G147" s="1850" t="s">
        <v>22</v>
      </c>
      <c r="H147" s="1850" t="s">
        <v>22</v>
      </c>
      <c r="I147" s="1850" t="s">
        <v>858</v>
      </c>
    </row>
    <row customHeight="1" ht="11.25">
      <c r="A148" s="1850" t="s">
        <v>2251</v>
      </c>
      <c r="B148" s="1850" t="s">
        <v>16</v>
      </c>
      <c r="C148" s="1850" t="s">
        <v>2580</v>
      </c>
      <c r="D148" s="1850" t="s">
        <v>2581</v>
      </c>
      <c r="E148" s="1850" t="s">
        <v>2582</v>
      </c>
      <c r="F148" s="1850" t="s">
        <v>2255</v>
      </c>
      <c r="G148" s="1850" t="s">
        <v>22</v>
      </c>
      <c r="H148" s="1850" t="s">
        <v>22</v>
      </c>
      <c r="I148" s="1850" t="s">
        <v>858</v>
      </c>
    </row>
    <row customHeight="1" ht="11.25">
      <c r="A149" s="1850" t="s">
        <v>2251</v>
      </c>
      <c r="B149" s="1850" t="s">
        <v>16</v>
      </c>
      <c r="C149" s="1850" t="s">
        <v>2408</v>
      </c>
      <c r="D149" s="1850" t="s">
        <v>2409</v>
      </c>
      <c r="E149" s="1850" t="s">
        <v>2410</v>
      </c>
      <c r="F149" s="1850" t="s">
        <v>2296</v>
      </c>
      <c r="G149" s="1850" t="s">
        <v>22</v>
      </c>
      <c r="H149" s="1850" t="s">
        <v>22</v>
      </c>
      <c r="I149" s="1850" t="s">
        <v>858</v>
      </c>
    </row>
    <row customHeight="1" ht="11.25">
      <c r="A150" s="1850" t="s">
        <v>2251</v>
      </c>
      <c r="B150" s="1850" t="s">
        <v>16</v>
      </c>
      <c r="C150" s="1850" t="s">
        <v>2411</v>
      </c>
      <c r="D150" s="1850" t="s">
        <v>2412</v>
      </c>
      <c r="E150" s="1850" t="s">
        <v>2413</v>
      </c>
      <c r="F150" s="1850" t="s">
        <v>2401</v>
      </c>
      <c r="G150" s="1850" t="s">
        <v>2414</v>
      </c>
      <c r="H150" s="1850" t="s">
        <v>22</v>
      </c>
      <c r="I150" s="1850" t="s">
        <v>858</v>
      </c>
    </row>
    <row customHeight="1" ht="11.25">
      <c r="A151" s="1850" t="s">
        <v>2251</v>
      </c>
      <c r="B151" s="1850" t="s">
        <v>16</v>
      </c>
      <c r="C151" s="1850" t="s">
        <v>2430</v>
      </c>
      <c r="D151" s="1850" t="s">
        <v>2431</v>
      </c>
      <c r="E151" s="1850" t="s">
        <v>2432</v>
      </c>
      <c r="F151" s="1850" t="s">
        <v>2310</v>
      </c>
      <c r="G151" s="1850" t="s">
        <v>22</v>
      </c>
      <c r="H151" s="1850" t="s">
        <v>22</v>
      </c>
      <c r="I151" s="1850" t="s">
        <v>858</v>
      </c>
    </row>
    <row customHeight="1" ht="11.25">
      <c r="A152" s="1850" t="s">
        <v>2251</v>
      </c>
      <c r="B152" s="1850" t="s">
        <v>16</v>
      </c>
      <c r="C152" s="1850" t="s">
        <v>2433</v>
      </c>
      <c r="D152" s="1850" t="s">
        <v>2434</v>
      </c>
      <c r="E152" s="1850" t="s">
        <v>2435</v>
      </c>
      <c r="F152" s="1850" t="s">
        <v>2436</v>
      </c>
      <c r="G152" s="1850" t="s">
        <v>22</v>
      </c>
      <c r="H152" s="1850" t="s">
        <v>22</v>
      </c>
      <c r="I152" s="1850" t="s">
        <v>858</v>
      </c>
    </row>
    <row customHeight="1" ht="11.25">
      <c r="A153" s="1850" t="s">
        <v>2251</v>
      </c>
      <c r="B153" s="1850" t="s">
        <v>16</v>
      </c>
      <c r="C153" s="1850" t="s">
        <v>2583</v>
      </c>
      <c r="D153" s="1850" t="s">
        <v>2584</v>
      </c>
      <c r="E153" s="1850" t="s">
        <v>2585</v>
      </c>
      <c r="F153" s="1850" t="s">
        <v>2340</v>
      </c>
      <c r="G153" s="1850" t="s">
        <v>22</v>
      </c>
      <c r="H153" s="1850" t="s">
        <v>22</v>
      </c>
      <c r="I153" s="1850" t="s">
        <v>858</v>
      </c>
    </row>
    <row customHeight="1" ht="11.25">
      <c r="A154" s="1850" t="s">
        <v>2251</v>
      </c>
      <c r="B154" s="1850" t="s">
        <v>16</v>
      </c>
      <c r="C154" s="1850" t="s">
        <v>2586</v>
      </c>
      <c r="D154" s="1850" t="s">
        <v>2587</v>
      </c>
      <c r="E154" s="1850" t="s">
        <v>2588</v>
      </c>
      <c r="F154" s="1850" t="s">
        <v>2263</v>
      </c>
      <c r="G154" s="1850" t="s">
        <v>22</v>
      </c>
      <c r="H154" s="1850" t="s">
        <v>22</v>
      </c>
      <c r="I154" s="1850" t="s">
        <v>858</v>
      </c>
    </row>
    <row customHeight="1" ht="11.25">
      <c r="A155" s="1850" t="s">
        <v>2251</v>
      </c>
      <c r="B155" s="1850" t="s">
        <v>16</v>
      </c>
      <c r="C155" s="1850" t="s">
        <v>2440</v>
      </c>
      <c r="D155" s="1850" t="s">
        <v>2441</v>
      </c>
      <c r="E155" s="1850" t="s">
        <v>2442</v>
      </c>
      <c r="F155" s="1850" t="s">
        <v>2255</v>
      </c>
      <c r="G155" s="1850" t="s">
        <v>22</v>
      </c>
      <c r="H155" s="1850" t="s">
        <v>22</v>
      </c>
      <c r="I155" s="1850" t="s">
        <v>858</v>
      </c>
    </row>
    <row customHeight="1" ht="11.25">
      <c r="A156" s="1850" t="s">
        <v>2251</v>
      </c>
      <c r="B156" s="1850" t="s">
        <v>16</v>
      </c>
      <c r="C156" s="1850" t="s">
        <v>2589</v>
      </c>
      <c r="D156" s="1850" t="s">
        <v>2590</v>
      </c>
      <c r="E156" s="1850" t="s">
        <v>2591</v>
      </c>
      <c r="F156" s="1850" t="s">
        <v>2274</v>
      </c>
      <c r="G156" s="1850" t="s">
        <v>2592</v>
      </c>
      <c r="H156" s="1850" t="s">
        <v>22</v>
      </c>
      <c r="I156" s="1850" t="s">
        <v>858</v>
      </c>
    </row>
    <row customHeight="1" ht="11.25">
      <c r="A157" s="1850" t="s">
        <v>2251</v>
      </c>
      <c r="B157" s="1850" t="s">
        <v>16</v>
      </c>
      <c r="C157" s="1850" t="s">
        <v>2443</v>
      </c>
      <c r="D157" s="1850" t="s">
        <v>2444</v>
      </c>
      <c r="E157" s="1850" t="s">
        <v>2445</v>
      </c>
      <c r="F157" s="1850" t="s">
        <v>2263</v>
      </c>
      <c r="G157" s="1850" t="s">
        <v>22</v>
      </c>
      <c r="H157" s="1850" t="s">
        <v>22</v>
      </c>
      <c r="I157" s="1850" t="s">
        <v>858</v>
      </c>
    </row>
    <row customHeight="1" ht="11.25">
      <c r="A158" s="1850" t="s">
        <v>2251</v>
      </c>
      <c r="B158" s="1850" t="s">
        <v>16</v>
      </c>
      <c r="C158" s="1850" t="s">
        <v>2446</v>
      </c>
      <c r="D158" s="1850" t="s">
        <v>2447</v>
      </c>
      <c r="E158" s="1850" t="s">
        <v>2448</v>
      </c>
      <c r="F158" s="1850" t="s">
        <v>2255</v>
      </c>
      <c r="G158" s="1850" t="s">
        <v>2449</v>
      </c>
      <c r="H158" s="1850" t="s">
        <v>22</v>
      </c>
      <c r="I158" s="1850" t="s">
        <v>858</v>
      </c>
    </row>
    <row customHeight="1" ht="11.25">
      <c r="A159" s="1850" t="s">
        <v>2251</v>
      </c>
      <c r="B159" s="1850" t="s">
        <v>16</v>
      </c>
      <c r="C159" s="1850" t="s">
        <v>2456</v>
      </c>
      <c r="D159" s="1850" t="s">
        <v>2457</v>
      </c>
      <c r="E159" s="1850" t="s">
        <v>2458</v>
      </c>
      <c r="F159" s="1850" t="s">
        <v>2255</v>
      </c>
      <c r="G159" s="1850" t="s">
        <v>2459</v>
      </c>
      <c r="H159" s="1850" t="s">
        <v>22</v>
      </c>
      <c r="I159" s="1850" t="s">
        <v>858</v>
      </c>
    </row>
    <row customHeight="1" ht="11.25">
      <c r="A160" s="1850" t="s">
        <v>2251</v>
      </c>
      <c r="B160" s="1850" t="s">
        <v>16</v>
      </c>
      <c r="C160" s="1850" t="s">
        <v>2593</v>
      </c>
      <c r="D160" s="1850" t="s">
        <v>2594</v>
      </c>
      <c r="E160" s="1850" t="s">
        <v>2595</v>
      </c>
      <c r="F160" s="1850" t="s">
        <v>2270</v>
      </c>
      <c r="G160" s="1850" t="s">
        <v>22</v>
      </c>
      <c r="H160" s="1850" t="s">
        <v>2596</v>
      </c>
      <c r="I160" s="1850" t="s">
        <v>858</v>
      </c>
    </row>
    <row customHeight="1" ht="11.25">
      <c r="A161" s="1850" t="s">
        <v>2251</v>
      </c>
      <c r="B161" s="1850" t="s">
        <v>16</v>
      </c>
      <c r="C161" s="1850" t="s">
        <v>2597</v>
      </c>
      <c r="D161" s="1850" t="s">
        <v>2598</v>
      </c>
      <c r="E161" s="1850" t="s">
        <v>2599</v>
      </c>
      <c r="F161" s="1850" t="s">
        <v>2255</v>
      </c>
      <c r="G161" s="1850" t="s">
        <v>22</v>
      </c>
      <c r="H161" s="1850" t="s">
        <v>22</v>
      </c>
      <c r="I161" s="1850" t="s">
        <v>858</v>
      </c>
    </row>
    <row customHeight="1" ht="11.25">
      <c r="A162" s="1850" t="s">
        <v>2251</v>
      </c>
      <c r="B162" s="1850" t="s">
        <v>16</v>
      </c>
      <c r="C162" s="1850" t="s">
        <v>2476</v>
      </c>
      <c r="D162" s="1850" t="s">
        <v>2477</v>
      </c>
      <c r="E162" s="1850" t="s">
        <v>2478</v>
      </c>
      <c r="F162" s="1850" t="s">
        <v>2314</v>
      </c>
      <c r="G162" s="1850" t="s">
        <v>22</v>
      </c>
      <c r="H162" s="1850" t="s">
        <v>22</v>
      </c>
      <c r="I162" s="1850" t="s">
        <v>858</v>
      </c>
    </row>
    <row customHeight="1" ht="11.25">
      <c r="A163" s="1850" t="s">
        <v>2251</v>
      </c>
      <c r="B163" s="1850" t="s">
        <v>16</v>
      </c>
      <c r="C163" s="1850" t="s">
        <v>2479</v>
      </c>
      <c r="D163" s="1850" t="s">
        <v>2480</v>
      </c>
      <c r="E163" s="1850" t="s">
        <v>2481</v>
      </c>
      <c r="F163" s="1850" t="s">
        <v>2255</v>
      </c>
      <c r="G163" s="1850" t="s">
        <v>2482</v>
      </c>
      <c r="H163" s="1850" t="s">
        <v>22</v>
      </c>
      <c r="I163" s="1850" t="s">
        <v>858</v>
      </c>
    </row>
    <row customHeight="1" ht="11.25">
      <c r="A164" s="1850" t="s">
        <v>2251</v>
      </c>
      <c r="B164" s="1850" t="s">
        <v>16</v>
      </c>
      <c r="C164" s="1850" t="s">
        <v>2600</v>
      </c>
      <c r="D164" s="1850" t="s">
        <v>2601</v>
      </c>
      <c r="E164" s="1850" t="s">
        <v>2602</v>
      </c>
      <c r="F164" s="1850" t="s">
        <v>2340</v>
      </c>
      <c r="G164" s="1850" t="s">
        <v>22</v>
      </c>
      <c r="H164" s="1850" t="s">
        <v>22</v>
      </c>
      <c r="I164" s="1850" t="s">
        <v>858</v>
      </c>
    </row>
    <row customHeight="1" ht="11.25">
      <c r="A165" s="1850" t="s">
        <v>2251</v>
      </c>
      <c r="B165" s="1850" t="s">
        <v>16</v>
      </c>
      <c r="C165" s="1850" t="s">
        <v>2486</v>
      </c>
      <c r="D165" s="1850" t="s">
        <v>2487</v>
      </c>
      <c r="E165" s="1850" t="s">
        <v>2488</v>
      </c>
      <c r="F165" s="1850" t="s">
        <v>2255</v>
      </c>
      <c r="G165" s="1850" t="s">
        <v>2489</v>
      </c>
      <c r="H165" s="1850" t="s">
        <v>22</v>
      </c>
      <c r="I165" s="1850" t="s">
        <v>858</v>
      </c>
    </row>
    <row customHeight="1" ht="11.25">
      <c r="A166" s="1850" t="s">
        <v>2251</v>
      </c>
      <c r="B166" s="1850" t="s">
        <v>16</v>
      </c>
      <c r="C166" s="1850" t="s">
        <v>2490</v>
      </c>
      <c r="D166" s="1850" t="s">
        <v>2491</v>
      </c>
      <c r="E166" s="1850" t="s">
        <v>2492</v>
      </c>
      <c r="F166" s="1850" t="s">
        <v>2401</v>
      </c>
      <c r="G166" s="1850" t="s">
        <v>22</v>
      </c>
      <c r="H166" s="1850" t="s">
        <v>22</v>
      </c>
      <c r="I166" s="1850" t="s">
        <v>858</v>
      </c>
    </row>
    <row customHeight="1" ht="11.25">
      <c r="A167" s="1850" t="s">
        <v>2251</v>
      </c>
      <c r="B167" s="1850" t="s">
        <v>16</v>
      </c>
      <c r="C167" s="1850" t="s">
        <v>2501</v>
      </c>
      <c r="D167" s="1850" t="s">
        <v>2502</v>
      </c>
      <c r="E167" s="1850" t="s">
        <v>2503</v>
      </c>
      <c r="F167" s="1850" t="s">
        <v>2314</v>
      </c>
      <c r="G167" s="1850" t="s">
        <v>2504</v>
      </c>
      <c r="H167" s="1850" t="s">
        <v>22</v>
      </c>
      <c r="I167" s="1850" t="s">
        <v>858</v>
      </c>
    </row>
    <row customHeight="1" ht="11.25">
      <c r="A168" s="1850" t="s">
        <v>2251</v>
      </c>
      <c r="B168" s="1850" t="s">
        <v>16</v>
      </c>
      <c r="C168" s="1850" t="s">
        <v>22</v>
      </c>
      <c r="D168" s="1850" t="s">
        <v>2514</v>
      </c>
      <c r="E168" s="1850" t="s">
        <v>2515</v>
      </c>
      <c r="F168" s="1850" t="s">
        <v>2255</v>
      </c>
      <c r="G168" s="1850" t="s">
        <v>22</v>
      </c>
      <c r="H168" s="1850" t="s">
        <v>22</v>
      </c>
      <c r="I168" s="1850" t="s">
        <v>858</v>
      </c>
    </row>
    <row customHeight="1" ht="11.25">
      <c r="A169" s="1850" t="s">
        <v>2251</v>
      </c>
      <c r="B169" s="1850" t="s">
        <v>16</v>
      </c>
      <c r="C169" s="1850" t="s">
        <v>2603</v>
      </c>
      <c r="D169" s="1850" t="s">
        <v>2604</v>
      </c>
      <c r="E169" s="1850" t="s">
        <v>2605</v>
      </c>
      <c r="F169" s="1850" t="s">
        <v>2255</v>
      </c>
      <c r="G169" s="1850" t="s">
        <v>22</v>
      </c>
      <c r="H169" s="1850" t="s">
        <v>22</v>
      </c>
      <c r="I169" s="1850" t="s">
        <v>858</v>
      </c>
    </row>
    <row customHeight="1" ht="11.25">
      <c r="A170" s="1850" t="s">
        <v>2251</v>
      </c>
      <c r="B170" s="1850" t="s">
        <v>16</v>
      </c>
      <c r="C170" s="1850" t="s">
        <v>2519</v>
      </c>
      <c r="D170" s="1850" t="s">
        <v>2520</v>
      </c>
      <c r="E170" s="1850" t="s">
        <v>2521</v>
      </c>
      <c r="F170" s="1850" t="s">
        <v>2522</v>
      </c>
      <c r="G170" s="1850" t="s">
        <v>22</v>
      </c>
      <c r="H170" s="1850" t="s">
        <v>22</v>
      </c>
      <c r="I170" s="1850" t="s">
        <v>858</v>
      </c>
    </row>
    <row customHeight="1" ht="11.25">
      <c r="A171" s="1850" t="s">
        <v>2251</v>
      </c>
      <c r="B171" s="1850" t="s">
        <v>16</v>
      </c>
      <c r="C171" s="1850" t="s">
        <v>2523</v>
      </c>
      <c r="D171" s="1850" t="s">
        <v>2524</v>
      </c>
      <c r="E171" s="1850" t="s">
        <v>2521</v>
      </c>
      <c r="F171" s="1850" t="s">
        <v>2525</v>
      </c>
      <c r="G171" s="1850" t="s">
        <v>2526</v>
      </c>
      <c r="H171" s="1850" t="s">
        <v>22</v>
      </c>
      <c r="I171" s="1850" t="s">
        <v>858</v>
      </c>
    </row>
    <row customHeight="1" ht="11.25">
      <c r="A172" s="1850" t="s">
        <v>2251</v>
      </c>
      <c r="B172" s="1850" t="s">
        <v>16</v>
      </c>
      <c r="C172" s="1850" t="s">
        <v>2606</v>
      </c>
      <c r="D172" s="1850" t="s">
        <v>2607</v>
      </c>
      <c r="E172" s="1850" t="s">
        <v>2608</v>
      </c>
      <c r="F172" s="1850" t="s">
        <v>2255</v>
      </c>
      <c r="G172" s="1850" t="s">
        <v>22</v>
      </c>
      <c r="H172" s="1850" t="s">
        <v>22</v>
      </c>
      <c r="I172" s="1850" t="s">
        <v>858</v>
      </c>
    </row>
    <row customHeight="1" ht="11.25">
      <c r="A173" s="1850" t="s">
        <v>2251</v>
      </c>
      <c r="B173" s="1850" t="s">
        <v>16</v>
      </c>
      <c r="C173" s="1850" t="s">
        <v>2609</v>
      </c>
      <c r="D173" s="1850" t="s">
        <v>2610</v>
      </c>
      <c r="E173" s="1850" t="s">
        <v>2611</v>
      </c>
      <c r="F173" s="1850" t="s">
        <v>2372</v>
      </c>
      <c r="G173" s="1850" t="s">
        <v>22</v>
      </c>
      <c r="H173" s="1850" t="s">
        <v>22</v>
      </c>
      <c r="I173" s="1850" t="s">
        <v>858</v>
      </c>
    </row>
    <row customHeight="1" ht="11.25">
      <c r="A174" s="1850" t="s">
        <v>2251</v>
      </c>
      <c r="B174" s="1850" t="s">
        <v>16</v>
      </c>
      <c r="C174" s="1850" t="s">
        <v>2252</v>
      </c>
      <c r="D174" s="1850" t="s">
        <v>2253</v>
      </c>
      <c r="E174" s="1850" t="s">
        <v>2254</v>
      </c>
      <c r="F174" s="1850" t="s">
        <v>2255</v>
      </c>
      <c r="G174" s="1850" t="s">
        <v>22</v>
      </c>
      <c r="H174" s="1850" t="s">
        <v>22</v>
      </c>
      <c r="I174" s="1850" t="s">
        <v>911</v>
      </c>
    </row>
    <row customHeight="1" ht="11.25">
      <c r="A175" s="1850" t="s">
        <v>2251</v>
      </c>
      <c r="B175" s="1850" t="s">
        <v>16</v>
      </c>
      <c r="C175" s="1850" t="s">
        <v>2256</v>
      </c>
      <c r="D175" s="1850" t="s">
        <v>2257</v>
      </c>
      <c r="E175" s="1850" t="s">
        <v>2258</v>
      </c>
      <c r="F175" s="1850" t="s">
        <v>2259</v>
      </c>
      <c r="G175" s="1850" t="s">
        <v>22</v>
      </c>
      <c r="H175" s="1850" t="s">
        <v>22</v>
      </c>
      <c r="I175" s="1850" t="s">
        <v>911</v>
      </c>
    </row>
    <row customHeight="1" ht="11.25">
      <c r="A176" s="1850" t="s">
        <v>2251</v>
      </c>
      <c r="B176" s="1850" t="s">
        <v>16</v>
      </c>
      <c r="C176" s="1850" t="s">
        <v>2279</v>
      </c>
      <c r="D176" s="1850" t="s">
        <v>2280</v>
      </c>
      <c r="E176" s="1850" t="s">
        <v>2281</v>
      </c>
      <c r="F176" s="1850" t="s">
        <v>2255</v>
      </c>
      <c r="G176" s="1850" t="s">
        <v>22</v>
      </c>
      <c r="H176" s="1850" t="s">
        <v>22</v>
      </c>
      <c r="I176" s="1850" t="s">
        <v>911</v>
      </c>
    </row>
    <row customHeight="1" ht="11.25">
      <c r="A177" s="1850" t="s">
        <v>2251</v>
      </c>
      <c r="B177" s="1850" t="s">
        <v>16</v>
      </c>
      <c r="C177" s="1850" t="s">
        <v>2541</v>
      </c>
      <c r="D177" s="1850" t="s">
        <v>2542</v>
      </c>
      <c r="E177" s="1850" t="s">
        <v>2543</v>
      </c>
      <c r="F177" s="1850" t="s">
        <v>2379</v>
      </c>
      <c r="G177" s="1850" t="s">
        <v>22</v>
      </c>
      <c r="H177" s="1850" t="s">
        <v>22</v>
      </c>
      <c r="I177" s="1850" t="s">
        <v>911</v>
      </c>
    </row>
    <row customHeight="1" ht="11.25">
      <c r="A178" s="1850" t="s">
        <v>2251</v>
      </c>
      <c r="B178" s="1850" t="s">
        <v>16</v>
      </c>
      <c r="C178" s="1850" t="s">
        <v>2282</v>
      </c>
      <c r="D178" s="1850" t="s">
        <v>2283</v>
      </c>
      <c r="E178" s="1850" t="s">
        <v>2284</v>
      </c>
      <c r="F178" s="1850" t="s">
        <v>2285</v>
      </c>
      <c r="G178" s="1850" t="s">
        <v>22</v>
      </c>
      <c r="H178" s="1850" t="s">
        <v>22</v>
      </c>
      <c r="I178" s="1850" t="s">
        <v>911</v>
      </c>
    </row>
    <row customHeight="1" ht="11.25">
      <c r="A179" s="1850" t="s">
        <v>2251</v>
      </c>
      <c r="B179" s="1850" t="s">
        <v>16</v>
      </c>
      <c r="C179" s="1850" t="s">
        <v>2544</v>
      </c>
      <c r="D179" s="1850" t="s">
        <v>2545</v>
      </c>
      <c r="E179" s="1850" t="s">
        <v>2546</v>
      </c>
      <c r="F179" s="1850" t="s">
        <v>2255</v>
      </c>
      <c r="G179" s="1850" t="s">
        <v>22</v>
      </c>
      <c r="H179" s="1850" t="s">
        <v>22</v>
      </c>
      <c r="I179" s="1850" t="s">
        <v>911</v>
      </c>
    </row>
    <row customHeight="1" ht="11.25">
      <c r="A180" s="1850" t="s">
        <v>2251</v>
      </c>
      <c r="B180" s="1850" t="s">
        <v>16</v>
      </c>
      <c r="C180" s="1850" t="s">
        <v>2289</v>
      </c>
      <c r="D180" s="1850" t="s">
        <v>2290</v>
      </c>
      <c r="E180" s="1850" t="s">
        <v>2291</v>
      </c>
      <c r="F180" s="1850" t="s">
        <v>2270</v>
      </c>
      <c r="G180" s="1850" t="s">
        <v>2292</v>
      </c>
      <c r="H180" s="1850" t="s">
        <v>22</v>
      </c>
      <c r="I180" s="1850" t="s">
        <v>911</v>
      </c>
    </row>
    <row customHeight="1" ht="11.25">
      <c r="A181" s="1850" t="s">
        <v>2251</v>
      </c>
      <c r="B181" s="1850" t="s">
        <v>16</v>
      </c>
      <c r="C181" s="1850" t="s">
        <v>2293</v>
      </c>
      <c r="D181" s="1850" t="s">
        <v>2294</v>
      </c>
      <c r="E181" s="1850" t="s">
        <v>2295</v>
      </c>
      <c r="F181" s="1850" t="s">
        <v>2296</v>
      </c>
      <c r="G181" s="1850" t="s">
        <v>22</v>
      </c>
      <c r="H181" s="1850" t="s">
        <v>22</v>
      </c>
      <c r="I181" s="1850" t="s">
        <v>911</v>
      </c>
    </row>
    <row customHeight="1" ht="11.25">
      <c r="A182" s="1850" t="s">
        <v>2251</v>
      </c>
      <c r="B182" s="1850" t="s">
        <v>16</v>
      </c>
      <c r="C182" s="1850" t="s">
        <v>2297</v>
      </c>
      <c r="D182" s="1850" t="s">
        <v>2298</v>
      </c>
      <c r="E182" s="1850" t="s">
        <v>2299</v>
      </c>
      <c r="F182" s="1850" t="s">
        <v>2263</v>
      </c>
      <c r="G182" s="1850" t="s">
        <v>22</v>
      </c>
      <c r="H182" s="1850" t="s">
        <v>22</v>
      </c>
      <c r="I182" s="1850" t="s">
        <v>911</v>
      </c>
    </row>
    <row customHeight="1" ht="11.25">
      <c r="A183" s="1850" t="s">
        <v>2251</v>
      </c>
      <c r="B183" s="1850" t="s">
        <v>16</v>
      </c>
      <c r="C183" s="1850" t="s">
        <v>2300</v>
      </c>
      <c r="D183" s="1850" t="s">
        <v>2301</v>
      </c>
      <c r="E183" s="1850" t="s">
        <v>2302</v>
      </c>
      <c r="F183" s="1850" t="s">
        <v>2296</v>
      </c>
      <c r="G183" s="1850" t="s">
        <v>22</v>
      </c>
      <c r="H183" s="1850" t="s">
        <v>22</v>
      </c>
      <c r="I183" s="1850" t="s">
        <v>911</v>
      </c>
    </row>
    <row customHeight="1" ht="11.25">
      <c r="A184" s="1850" t="s">
        <v>2251</v>
      </c>
      <c r="B184" s="1850" t="s">
        <v>16</v>
      </c>
      <c r="C184" s="1850" t="s">
        <v>2547</v>
      </c>
      <c r="D184" s="1850" t="s">
        <v>2548</v>
      </c>
      <c r="E184" s="1850" t="s">
        <v>2549</v>
      </c>
      <c r="F184" s="1850" t="s">
        <v>2306</v>
      </c>
      <c r="G184" s="1850" t="s">
        <v>2550</v>
      </c>
      <c r="H184" s="1850" t="s">
        <v>22</v>
      </c>
      <c r="I184" s="1850" t="s">
        <v>911</v>
      </c>
    </row>
    <row customHeight="1" ht="11.25">
      <c r="A185" s="1850" t="s">
        <v>2251</v>
      </c>
      <c r="B185" s="1850" t="s">
        <v>16</v>
      </c>
      <c r="C185" s="1850" t="s">
        <v>2551</v>
      </c>
      <c r="D185" s="1850" t="s">
        <v>2552</v>
      </c>
      <c r="E185" s="1850" t="s">
        <v>2309</v>
      </c>
      <c r="F185" s="1850" t="s">
        <v>2553</v>
      </c>
      <c r="G185" s="1850" t="s">
        <v>22</v>
      </c>
      <c r="H185" s="1850" t="s">
        <v>22</v>
      </c>
      <c r="I185" s="1850" t="s">
        <v>911</v>
      </c>
    </row>
    <row customHeight="1" ht="11.25">
      <c r="A186" s="1850" t="s">
        <v>2251</v>
      </c>
      <c r="B186" s="1850" t="s">
        <v>16</v>
      </c>
      <c r="C186" s="1850" t="s">
        <v>2303</v>
      </c>
      <c r="D186" s="1850" t="s">
        <v>2304</v>
      </c>
      <c r="E186" s="1850" t="s">
        <v>2305</v>
      </c>
      <c r="F186" s="1850" t="s">
        <v>2306</v>
      </c>
      <c r="G186" s="1850" t="s">
        <v>22</v>
      </c>
      <c r="H186" s="1850" t="s">
        <v>22</v>
      </c>
      <c r="I186" s="1850" t="s">
        <v>911</v>
      </c>
    </row>
    <row customHeight="1" ht="11.25">
      <c r="A187" s="1850" t="s">
        <v>2251</v>
      </c>
      <c r="B187" s="1850" t="s">
        <v>16</v>
      </c>
      <c r="C187" s="1850" t="s">
        <v>2554</v>
      </c>
      <c r="D187" s="1850" t="s">
        <v>2555</v>
      </c>
      <c r="E187" s="1850" t="s">
        <v>2556</v>
      </c>
      <c r="F187" s="1850" t="s">
        <v>51</v>
      </c>
      <c r="G187" s="1850" t="s">
        <v>22</v>
      </c>
      <c r="H187" s="1850" t="s">
        <v>22</v>
      </c>
      <c r="I187" s="1850" t="s">
        <v>911</v>
      </c>
    </row>
    <row customHeight="1" ht="11.25">
      <c r="A188" s="1850" t="s">
        <v>2251</v>
      </c>
      <c r="B188" s="1850" t="s">
        <v>16</v>
      </c>
      <c r="C188" s="1850" t="s">
        <v>2307</v>
      </c>
      <c r="D188" s="1850" t="s">
        <v>2308</v>
      </c>
      <c r="E188" s="1850" t="s">
        <v>2309</v>
      </c>
      <c r="F188" s="1850" t="s">
        <v>2310</v>
      </c>
      <c r="G188" s="1850" t="s">
        <v>22</v>
      </c>
      <c r="H188" s="1850" t="s">
        <v>22</v>
      </c>
      <c r="I188" s="1850" t="s">
        <v>911</v>
      </c>
    </row>
    <row customHeight="1" ht="11.25">
      <c r="A189" s="1850" t="s">
        <v>2251</v>
      </c>
      <c r="B189" s="1850" t="s">
        <v>16</v>
      </c>
      <c r="C189" s="1850" t="s">
        <v>2311</v>
      </c>
      <c r="D189" s="1850" t="s">
        <v>2312</v>
      </c>
      <c r="E189" s="1850" t="s">
        <v>2313</v>
      </c>
      <c r="F189" s="1850" t="s">
        <v>2314</v>
      </c>
      <c r="G189" s="1850" t="s">
        <v>22</v>
      </c>
      <c r="H189" s="1850" t="s">
        <v>22</v>
      </c>
      <c r="I189" s="1850" t="s">
        <v>911</v>
      </c>
    </row>
    <row customHeight="1" ht="11.25">
      <c r="A190" s="1850" t="s">
        <v>2251</v>
      </c>
      <c r="B190" s="1850" t="s">
        <v>16</v>
      </c>
      <c r="C190" s="1850" t="s">
        <v>2318</v>
      </c>
      <c r="D190" s="1850" t="s">
        <v>2319</v>
      </c>
      <c r="E190" s="1850" t="s">
        <v>2320</v>
      </c>
      <c r="F190" s="1850" t="s">
        <v>2321</v>
      </c>
      <c r="G190" s="1850" t="s">
        <v>2322</v>
      </c>
      <c r="H190" s="1850" t="s">
        <v>22</v>
      </c>
      <c r="I190" s="1850" t="s">
        <v>911</v>
      </c>
    </row>
    <row customHeight="1" ht="11.25">
      <c r="A191" s="1850" t="s">
        <v>2251</v>
      </c>
      <c r="B191" s="1850" t="s">
        <v>16</v>
      </c>
      <c r="C191" s="1850" t="s">
        <v>2323</v>
      </c>
      <c r="D191" s="1850" t="s">
        <v>2324</v>
      </c>
      <c r="E191" s="1850" t="s">
        <v>2325</v>
      </c>
      <c r="F191" s="1850" t="s">
        <v>2278</v>
      </c>
      <c r="G191" s="1850" t="s">
        <v>22</v>
      </c>
      <c r="H191" s="1850" t="s">
        <v>22</v>
      </c>
      <c r="I191" s="1850" t="s">
        <v>911</v>
      </c>
    </row>
    <row customHeight="1" ht="11.25">
      <c r="A192" s="1850" t="s">
        <v>2251</v>
      </c>
      <c r="B192" s="1850" t="s">
        <v>16</v>
      </c>
      <c r="C192" s="1850" t="s">
        <v>2326</v>
      </c>
      <c r="D192" s="1850" t="s">
        <v>2327</v>
      </c>
      <c r="E192" s="1850" t="s">
        <v>2328</v>
      </c>
      <c r="F192" s="1850" t="s">
        <v>2329</v>
      </c>
      <c r="G192" s="1850" t="s">
        <v>2330</v>
      </c>
      <c r="H192" s="1850" t="s">
        <v>22</v>
      </c>
      <c r="I192" s="1850" t="s">
        <v>911</v>
      </c>
    </row>
    <row customHeight="1" ht="11.25">
      <c r="A193" s="1850" t="s">
        <v>2251</v>
      </c>
      <c r="B193" s="1850" t="s">
        <v>16</v>
      </c>
      <c r="C193" s="1850" t="s">
        <v>2338</v>
      </c>
      <c r="D193" s="1850" t="s">
        <v>2335</v>
      </c>
      <c r="E193" s="1850" t="s">
        <v>2339</v>
      </c>
      <c r="F193" s="1850" t="s">
        <v>2340</v>
      </c>
      <c r="G193" s="1850" t="s">
        <v>2341</v>
      </c>
      <c r="H193" s="1850" t="s">
        <v>22</v>
      </c>
      <c r="I193" s="1850" t="s">
        <v>911</v>
      </c>
    </row>
    <row customHeight="1" ht="11.25">
      <c r="A194" s="1850" t="s">
        <v>2251</v>
      </c>
      <c r="B194" s="1850" t="s">
        <v>16</v>
      </c>
      <c r="C194" s="1850" t="s">
        <v>2342</v>
      </c>
      <c r="D194" s="1850" t="s">
        <v>2343</v>
      </c>
      <c r="E194" s="1850" t="s">
        <v>2344</v>
      </c>
      <c r="F194" s="1850" t="s">
        <v>2340</v>
      </c>
      <c r="G194" s="1850" t="s">
        <v>2345</v>
      </c>
      <c r="H194" s="1850" t="s">
        <v>22</v>
      </c>
      <c r="I194" s="1850" t="s">
        <v>911</v>
      </c>
    </row>
    <row customHeight="1" ht="11.25">
      <c r="A195" s="1850" t="s">
        <v>2251</v>
      </c>
      <c r="B195" s="1850" t="s">
        <v>16</v>
      </c>
      <c r="C195" s="1850" t="s">
        <v>2346</v>
      </c>
      <c r="D195" s="1850" t="s">
        <v>2347</v>
      </c>
      <c r="E195" s="1850" t="s">
        <v>2348</v>
      </c>
      <c r="F195" s="1850" t="s">
        <v>2329</v>
      </c>
      <c r="G195" s="1850" t="s">
        <v>22</v>
      </c>
      <c r="H195" s="1850" t="s">
        <v>22</v>
      </c>
      <c r="I195" s="1850" t="s">
        <v>911</v>
      </c>
    </row>
    <row customHeight="1" ht="11.25">
      <c r="A196" s="1850" t="s">
        <v>2251</v>
      </c>
      <c r="B196" s="1850" t="s">
        <v>16</v>
      </c>
      <c r="C196" s="1850" t="s">
        <v>2349</v>
      </c>
      <c r="D196" s="1850" t="s">
        <v>2350</v>
      </c>
      <c r="E196" s="1850" t="s">
        <v>2351</v>
      </c>
      <c r="F196" s="1850" t="s">
        <v>2352</v>
      </c>
      <c r="G196" s="1850" t="s">
        <v>22</v>
      </c>
      <c r="H196" s="1850" t="s">
        <v>22</v>
      </c>
      <c r="I196" s="1850" t="s">
        <v>911</v>
      </c>
    </row>
    <row customHeight="1" ht="11.25">
      <c r="A197" s="1850" t="s">
        <v>2251</v>
      </c>
      <c r="B197" s="1850" t="s">
        <v>16</v>
      </c>
      <c r="C197" s="1850" t="s">
        <v>2353</v>
      </c>
      <c r="D197" s="1850" t="s">
        <v>2354</v>
      </c>
      <c r="E197" s="1850" t="s">
        <v>2355</v>
      </c>
      <c r="F197" s="1850" t="s">
        <v>2329</v>
      </c>
      <c r="G197" s="1850" t="s">
        <v>2356</v>
      </c>
      <c r="H197" s="1850" t="s">
        <v>22</v>
      </c>
      <c r="I197" s="1850" t="s">
        <v>911</v>
      </c>
    </row>
    <row customHeight="1" ht="11.25">
      <c r="A198" s="1850" t="s">
        <v>2251</v>
      </c>
      <c r="B198" s="1850" t="s">
        <v>16</v>
      </c>
      <c r="C198" s="1850" t="s">
        <v>2560</v>
      </c>
      <c r="D198" s="1850" t="s">
        <v>2561</v>
      </c>
      <c r="E198" s="1850" t="s">
        <v>2562</v>
      </c>
      <c r="F198" s="1850" t="s">
        <v>2340</v>
      </c>
      <c r="G198" s="1850" t="s">
        <v>22</v>
      </c>
      <c r="H198" s="1850" t="s">
        <v>22</v>
      </c>
      <c r="I198" s="1850" t="s">
        <v>911</v>
      </c>
    </row>
    <row customHeight="1" ht="11.25">
      <c r="A199" s="1850" t="s">
        <v>2251</v>
      </c>
      <c r="B199" s="1850" t="s">
        <v>16</v>
      </c>
      <c r="C199" s="1850" t="s">
        <v>2563</v>
      </c>
      <c r="D199" s="1850" t="s">
        <v>2564</v>
      </c>
      <c r="E199" s="1850" t="s">
        <v>2565</v>
      </c>
      <c r="F199" s="1850" t="s">
        <v>2274</v>
      </c>
      <c r="G199" s="1850" t="s">
        <v>2566</v>
      </c>
      <c r="H199" s="1850" t="s">
        <v>22</v>
      </c>
      <c r="I199" s="1850" t="s">
        <v>911</v>
      </c>
    </row>
    <row customHeight="1" ht="11.25">
      <c r="A200" s="1850" t="s">
        <v>2251</v>
      </c>
      <c r="B200" s="1850" t="s">
        <v>16</v>
      </c>
      <c r="C200" s="1850" t="s">
        <v>2357</v>
      </c>
      <c r="D200" s="1850" t="s">
        <v>2358</v>
      </c>
      <c r="E200" s="1850" t="s">
        <v>2359</v>
      </c>
      <c r="F200" s="1850" t="s">
        <v>2296</v>
      </c>
      <c r="G200" s="1850" t="s">
        <v>2360</v>
      </c>
      <c r="H200" s="1850" t="s">
        <v>22</v>
      </c>
      <c r="I200" s="1850" t="s">
        <v>911</v>
      </c>
    </row>
    <row customHeight="1" ht="11.25">
      <c r="A201" s="1850" t="s">
        <v>2251</v>
      </c>
      <c r="B201" s="1850" t="s">
        <v>16</v>
      </c>
      <c r="C201" s="1850" t="s">
        <v>2365</v>
      </c>
      <c r="D201" s="1850" t="s">
        <v>2366</v>
      </c>
      <c r="E201" s="1850" t="s">
        <v>2367</v>
      </c>
      <c r="F201" s="1850" t="s">
        <v>2270</v>
      </c>
      <c r="G201" s="1850" t="s">
        <v>2368</v>
      </c>
      <c r="H201" s="1850" t="s">
        <v>22</v>
      </c>
      <c r="I201" s="1850" t="s">
        <v>911</v>
      </c>
    </row>
    <row customHeight="1" ht="11.25">
      <c r="A202" s="1850" t="s">
        <v>2251</v>
      </c>
      <c r="B202" s="1850" t="s">
        <v>16</v>
      </c>
      <c r="C202" s="1850" t="s">
        <v>2369</v>
      </c>
      <c r="D202" s="1850" t="s">
        <v>2370</v>
      </c>
      <c r="E202" s="1850" t="s">
        <v>2371</v>
      </c>
      <c r="F202" s="1850" t="s">
        <v>2372</v>
      </c>
      <c r="G202" s="1850" t="s">
        <v>22</v>
      </c>
      <c r="H202" s="1850" t="s">
        <v>22</v>
      </c>
      <c r="I202" s="1850" t="s">
        <v>911</v>
      </c>
    </row>
    <row customHeight="1" ht="11.25">
      <c r="A203" s="1850" t="s">
        <v>2251</v>
      </c>
      <c r="B203" s="1850" t="s">
        <v>16</v>
      </c>
      <c r="C203" s="1850" t="s">
        <v>13</v>
      </c>
      <c r="D203" s="1850" t="s">
        <v>46</v>
      </c>
      <c r="E203" s="1850" t="s">
        <v>49</v>
      </c>
      <c r="F203" s="1850" t="s">
        <v>51</v>
      </c>
      <c r="G203" s="1850" t="s">
        <v>22</v>
      </c>
      <c r="H203" s="1850" t="s">
        <v>22</v>
      </c>
      <c r="I203" s="1850" t="s">
        <v>911</v>
      </c>
    </row>
    <row customHeight="1" ht="11.25">
      <c r="A204" s="1850" t="s">
        <v>2251</v>
      </c>
      <c r="B204" s="1850" t="s">
        <v>16</v>
      </c>
      <c r="C204" s="1850" t="s">
        <v>2376</v>
      </c>
      <c r="D204" s="1850" t="s">
        <v>2377</v>
      </c>
      <c r="E204" s="1850" t="s">
        <v>2378</v>
      </c>
      <c r="F204" s="1850" t="s">
        <v>2379</v>
      </c>
      <c r="G204" s="1850" t="s">
        <v>22</v>
      </c>
      <c r="H204" s="1850" t="s">
        <v>22</v>
      </c>
      <c r="I204" s="1850" t="s">
        <v>911</v>
      </c>
    </row>
    <row customHeight="1" ht="11.25">
      <c r="A205" s="1850" t="s">
        <v>2251</v>
      </c>
      <c r="B205" s="1850" t="s">
        <v>16</v>
      </c>
      <c r="C205" s="1850" t="s">
        <v>2383</v>
      </c>
      <c r="D205" s="1850" t="s">
        <v>2384</v>
      </c>
      <c r="E205" s="1850" t="s">
        <v>2385</v>
      </c>
      <c r="F205" s="1850" t="s">
        <v>2314</v>
      </c>
      <c r="G205" s="1850" t="s">
        <v>22</v>
      </c>
      <c r="H205" s="1850" t="s">
        <v>22</v>
      </c>
      <c r="I205" s="1850" t="s">
        <v>911</v>
      </c>
    </row>
    <row customHeight="1" ht="11.25">
      <c r="A206" s="1850" t="s">
        <v>2251</v>
      </c>
      <c r="B206" s="1850" t="s">
        <v>16</v>
      </c>
      <c r="C206" s="1850" t="s">
        <v>2389</v>
      </c>
      <c r="D206" s="1850" t="s">
        <v>2390</v>
      </c>
      <c r="E206" s="1850" t="s">
        <v>2391</v>
      </c>
      <c r="F206" s="1850" t="s">
        <v>2340</v>
      </c>
      <c r="G206" s="1850" t="s">
        <v>2392</v>
      </c>
      <c r="H206" s="1850" t="s">
        <v>22</v>
      </c>
      <c r="I206" s="1850" t="s">
        <v>911</v>
      </c>
    </row>
    <row customHeight="1" ht="11.25">
      <c r="A207" s="1850" t="s">
        <v>2251</v>
      </c>
      <c r="B207" s="1850" t="s">
        <v>16</v>
      </c>
      <c r="C207" s="1850" t="s">
        <v>2567</v>
      </c>
      <c r="D207" s="1850" t="s">
        <v>2568</v>
      </c>
      <c r="E207" s="1850" t="s">
        <v>2569</v>
      </c>
      <c r="F207" s="1850" t="s">
        <v>2263</v>
      </c>
      <c r="G207" s="1850" t="s">
        <v>22</v>
      </c>
      <c r="H207" s="1850" t="s">
        <v>22</v>
      </c>
      <c r="I207" s="1850" t="s">
        <v>911</v>
      </c>
    </row>
    <row customHeight="1" ht="11.25">
      <c r="A208" s="1850" t="s">
        <v>2251</v>
      </c>
      <c r="B208" s="1850" t="s">
        <v>16</v>
      </c>
      <c r="C208" s="1850" t="s">
        <v>2393</v>
      </c>
      <c r="D208" s="1850" t="s">
        <v>2394</v>
      </c>
      <c r="E208" s="1850" t="s">
        <v>2395</v>
      </c>
      <c r="F208" s="1850" t="s">
        <v>2396</v>
      </c>
      <c r="G208" s="1850" t="s">
        <v>2397</v>
      </c>
      <c r="H208" s="1850" t="s">
        <v>22</v>
      </c>
      <c r="I208" s="1850" t="s">
        <v>911</v>
      </c>
    </row>
    <row customHeight="1" ht="11.25">
      <c r="A209" s="1850" t="s">
        <v>2251</v>
      </c>
      <c r="B209" s="1850" t="s">
        <v>16</v>
      </c>
      <c r="C209" s="1850" t="s">
        <v>2570</v>
      </c>
      <c r="D209" s="1850" t="s">
        <v>2571</v>
      </c>
      <c r="E209" s="1850" t="s">
        <v>2572</v>
      </c>
      <c r="F209" s="1850" t="s">
        <v>2352</v>
      </c>
      <c r="G209" s="1850" t="s">
        <v>2573</v>
      </c>
      <c r="H209" s="1850" t="s">
        <v>22</v>
      </c>
      <c r="I209" s="1850" t="s">
        <v>911</v>
      </c>
    </row>
    <row customHeight="1" ht="11.25">
      <c r="A210" s="1850" t="s">
        <v>2251</v>
      </c>
      <c r="B210" s="1850" t="s">
        <v>16</v>
      </c>
      <c r="C210" s="1850" t="s">
        <v>2574</v>
      </c>
      <c r="D210" s="1850" t="s">
        <v>2575</v>
      </c>
      <c r="E210" s="1850" t="s">
        <v>2576</v>
      </c>
      <c r="F210" s="1850" t="s">
        <v>2396</v>
      </c>
      <c r="G210" s="1850" t="s">
        <v>22</v>
      </c>
      <c r="H210" s="1850" t="s">
        <v>22</v>
      </c>
      <c r="I210" s="1850" t="s">
        <v>911</v>
      </c>
    </row>
    <row customHeight="1" ht="11.25">
      <c r="A211" s="1850" t="s">
        <v>2251</v>
      </c>
      <c r="B211" s="1850" t="s">
        <v>16</v>
      </c>
      <c r="C211" s="1850" t="s">
        <v>2577</v>
      </c>
      <c r="D211" s="1850" t="s">
        <v>2578</v>
      </c>
      <c r="E211" s="1850" t="s">
        <v>2579</v>
      </c>
      <c r="F211" s="1850" t="s">
        <v>2263</v>
      </c>
      <c r="G211" s="1850" t="s">
        <v>22</v>
      </c>
      <c r="H211" s="1850" t="s">
        <v>22</v>
      </c>
      <c r="I211" s="1850" t="s">
        <v>911</v>
      </c>
    </row>
    <row customHeight="1" ht="11.25">
      <c r="A212" s="1850" t="s">
        <v>2251</v>
      </c>
      <c r="B212" s="1850" t="s">
        <v>16</v>
      </c>
      <c r="C212" s="1850" t="s">
        <v>2580</v>
      </c>
      <c r="D212" s="1850" t="s">
        <v>2581</v>
      </c>
      <c r="E212" s="1850" t="s">
        <v>2582</v>
      </c>
      <c r="F212" s="1850" t="s">
        <v>2255</v>
      </c>
      <c r="G212" s="1850" t="s">
        <v>22</v>
      </c>
      <c r="H212" s="1850" t="s">
        <v>22</v>
      </c>
      <c r="I212" s="1850" t="s">
        <v>911</v>
      </c>
    </row>
    <row customHeight="1" ht="11.25">
      <c r="A213" s="1850" t="s">
        <v>2251</v>
      </c>
      <c r="B213" s="1850" t="s">
        <v>16</v>
      </c>
      <c r="C213" s="1850" t="s">
        <v>2408</v>
      </c>
      <c r="D213" s="1850" t="s">
        <v>2409</v>
      </c>
      <c r="E213" s="1850" t="s">
        <v>2410</v>
      </c>
      <c r="F213" s="1850" t="s">
        <v>2296</v>
      </c>
      <c r="G213" s="1850" t="s">
        <v>22</v>
      </c>
      <c r="H213" s="1850" t="s">
        <v>22</v>
      </c>
      <c r="I213" s="1850" t="s">
        <v>911</v>
      </c>
    </row>
    <row customHeight="1" ht="11.25">
      <c r="A214" s="1850" t="s">
        <v>2251</v>
      </c>
      <c r="B214" s="1850" t="s">
        <v>16</v>
      </c>
      <c r="C214" s="1850" t="s">
        <v>2411</v>
      </c>
      <c r="D214" s="1850" t="s">
        <v>2412</v>
      </c>
      <c r="E214" s="1850" t="s">
        <v>2413</v>
      </c>
      <c r="F214" s="1850" t="s">
        <v>2401</v>
      </c>
      <c r="G214" s="1850" t="s">
        <v>2414</v>
      </c>
      <c r="H214" s="1850" t="s">
        <v>22</v>
      </c>
      <c r="I214" s="1850" t="s">
        <v>911</v>
      </c>
    </row>
    <row customHeight="1" ht="11.25">
      <c r="A215" s="1850" t="s">
        <v>2251</v>
      </c>
      <c r="B215" s="1850" t="s">
        <v>16</v>
      </c>
      <c r="C215" s="1850" t="s">
        <v>2430</v>
      </c>
      <c r="D215" s="1850" t="s">
        <v>2431</v>
      </c>
      <c r="E215" s="1850" t="s">
        <v>2432</v>
      </c>
      <c r="F215" s="1850" t="s">
        <v>2310</v>
      </c>
      <c r="G215" s="1850" t="s">
        <v>22</v>
      </c>
      <c r="H215" s="1850" t="s">
        <v>22</v>
      </c>
      <c r="I215" s="1850" t="s">
        <v>911</v>
      </c>
    </row>
    <row customHeight="1" ht="11.25">
      <c r="A216" s="1850" t="s">
        <v>2251</v>
      </c>
      <c r="B216" s="1850" t="s">
        <v>16</v>
      </c>
      <c r="C216" s="1850" t="s">
        <v>2583</v>
      </c>
      <c r="D216" s="1850" t="s">
        <v>2584</v>
      </c>
      <c r="E216" s="1850" t="s">
        <v>2585</v>
      </c>
      <c r="F216" s="1850" t="s">
        <v>2340</v>
      </c>
      <c r="G216" s="1850" t="s">
        <v>22</v>
      </c>
      <c r="H216" s="1850" t="s">
        <v>22</v>
      </c>
      <c r="I216" s="1850" t="s">
        <v>911</v>
      </c>
    </row>
    <row customHeight="1" ht="11.25">
      <c r="A217" s="1850" t="s">
        <v>2251</v>
      </c>
      <c r="B217" s="1850" t="s">
        <v>16</v>
      </c>
      <c r="C217" s="1850" t="s">
        <v>2586</v>
      </c>
      <c r="D217" s="1850" t="s">
        <v>2587</v>
      </c>
      <c r="E217" s="1850" t="s">
        <v>2588</v>
      </c>
      <c r="F217" s="1850" t="s">
        <v>2263</v>
      </c>
      <c r="G217" s="1850" t="s">
        <v>22</v>
      </c>
      <c r="H217" s="1850" t="s">
        <v>22</v>
      </c>
      <c r="I217" s="1850" t="s">
        <v>911</v>
      </c>
    </row>
    <row customHeight="1" ht="11.25">
      <c r="A218" s="1850" t="s">
        <v>2251</v>
      </c>
      <c r="B218" s="1850" t="s">
        <v>16</v>
      </c>
      <c r="C218" s="1850" t="s">
        <v>2440</v>
      </c>
      <c r="D218" s="1850" t="s">
        <v>2441</v>
      </c>
      <c r="E218" s="1850" t="s">
        <v>2442</v>
      </c>
      <c r="F218" s="1850" t="s">
        <v>2255</v>
      </c>
      <c r="G218" s="1850" t="s">
        <v>22</v>
      </c>
      <c r="H218" s="1850" t="s">
        <v>22</v>
      </c>
      <c r="I218" s="1850" t="s">
        <v>911</v>
      </c>
    </row>
    <row customHeight="1" ht="11.25">
      <c r="A219" s="1850" t="s">
        <v>2251</v>
      </c>
      <c r="B219" s="1850" t="s">
        <v>16</v>
      </c>
      <c r="C219" s="1850" t="s">
        <v>2589</v>
      </c>
      <c r="D219" s="1850" t="s">
        <v>2590</v>
      </c>
      <c r="E219" s="1850" t="s">
        <v>2591</v>
      </c>
      <c r="F219" s="1850" t="s">
        <v>2274</v>
      </c>
      <c r="G219" s="1850" t="s">
        <v>2592</v>
      </c>
      <c r="H219" s="1850" t="s">
        <v>22</v>
      </c>
      <c r="I219" s="1850" t="s">
        <v>911</v>
      </c>
    </row>
    <row customHeight="1" ht="11.25">
      <c r="A220" s="1850" t="s">
        <v>2251</v>
      </c>
      <c r="B220" s="1850" t="s">
        <v>16</v>
      </c>
      <c r="C220" s="1850" t="s">
        <v>2443</v>
      </c>
      <c r="D220" s="1850" t="s">
        <v>2444</v>
      </c>
      <c r="E220" s="1850" t="s">
        <v>2445</v>
      </c>
      <c r="F220" s="1850" t="s">
        <v>2263</v>
      </c>
      <c r="G220" s="1850" t="s">
        <v>22</v>
      </c>
      <c r="H220" s="1850" t="s">
        <v>22</v>
      </c>
      <c r="I220" s="1850" t="s">
        <v>911</v>
      </c>
    </row>
    <row customHeight="1" ht="11.25">
      <c r="A221" s="1850" t="s">
        <v>2251</v>
      </c>
      <c r="B221" s="1850" t="s">
        <v>16</v>
      </c>
      <c r="C221" s="1850" t="s">
        <v>2446</v>
      </c>
      <c r="D221" s="1850" t="s">
        <v>2447</v>
      </c>
      <c r="E221" s="1850" t="s">
        <v>2448</v>
      </c>
      <c r="F221" s="1850" t="s">
        <v>2255</v>
      </c>
      <c r="G221" s="1850" t="s">
        <v>2449</v>
      </c>
      <c r="H221" s="1850" t="s">
        <v>22</v>
      </c>
      <c r="I221" s="1850" t="s">
        <v>911</v>
      </c>
    </row>
    <row customHeight="1" ht="11.25">
      <c r="A222" s="1850" t="s">
        <v>2251</v>
      </c>
      <c r="B222" s="1850" t="s">
        <v>16</v>
      </c>
      <c r="C222" s="1850" t="s">
        <v>2456</v>
      </c>
      <c r="D222" s="1850" t="s">
        <v>2457</v>
      </c>
      <c r="E222" s="1850" t="s">
        <v>2458</v>
      </c>
      <c r="F222" s="1850" t="s">
        <v>2255</v>
      </c>
      <c r="G222" s="1850" t="s">
        <v>2459</v>
      </c>
      <c r="H222" s="1850" t="s">
        <v>22</v>
      </c>
      <c r="I222" s="1850" t="s">
        <v>911</v>
      </c>
    </row>
    <row customHeight="1" ht="11.25">
      <c r="A223" s="1850" t="s">
        <v>2251</v>
      </c>
      <c r="B223" s="1850" t="s">
        <v>16</v>
      </c>
      <c r="C223" s="1850" t="s">
        <v>2476</v>
      </c>
      <c r="D223" s="1850" t="s">
        <v>2477</v>
      </c>
      <c r="E223" s="1850" t="s">
        <v>2478</v>
      </c>
      <c r="F223" s="1850" t="s">
        <v>2314</v>
      </c>
      <c r="G223" s="1850" t="s">
        <v>22</v>
      </c>
      <c r="H223" s="1850" t="s">
        <v>22</v>
      </c>
      <c r="I223" s="1850" t="s">
        <v>911</v>
      </c>
    </row>
    <row customHeight="1" ht="11.25">
      <c r="A224" s="1850" t="s">
        <v>2251</v>
      </c>
      <c r="B224" s="1850" t="s">
        <v>16</v>
      </c>
      <c r="C224" s="1850" t="s">
        <v>2479</v>
      </c>
      <c r="D224" s="1850" t="s">
        <v>2480</v>
      </c>
      <c r="E224" s="1850" t="s">
        <v>2481</v>
      </c>
      <c r="F224" s="1850" t="s">
        <v>2255</v>
      </c>
      <c r="G224" s="1850" t="s">
        <v>2482</v>
      </c>
      <c r="H224" s="1850" t="s">
        <v>22</v>
      </c>
      <c r="I224" s="1850" t="s">
        <v>911</v>
      </c>
    </row>
    <row customHeight="1" ht="11.25">
      <c r="A225" s="1850" t="s">
        <v>2251</v>
      </c>
      <c r="B225" s="1850" t="s">
        <v>16</v>
      </c>
      <c r="C225" s="1850" t="s">
        <v>2600</v>
      </c>
      <c r="D225" s="1850" t="s">
        <v>2601</v>
      </c>
      <c r="E225" s="1850" t="s">
        <v>2602</v>
      </c>
      <c r="F225" s="1850" t="s">
        <v>2340</v>
      </c>
      <c r="G225" s="1850" t="s">
        <v>22</v>
      </c>
      <c r="H225" s="1850" t="s">
        <v>22</v>
      </c>
      <c r="I225" s="1850" t="s">
        <v>911</v>
      </c>
    </row>
    <row customHeight="1" ht="11.25">
      <c r="A226" s="1850" t="s">
        <v>2251</v>
      </c>
      <c r="B226" s="1850" t="s">
        <v>16</v>
      </c>
      <c r="C226" s="1850" t="s">
        <v>2486</v>
      </c>
      <c r="D226" s="1850" t="s">
        <v>2487</v>
      </c>
      <c r="E226" s="1850" t="s">
        <v>2488</v>
      </c>
      <c r="F226" s="1850" t="s">
        <v>2255</v>
      </c>
      <c r="G226" s="1850" t="s">
        <v>2489</v>
      </c>
      <c r="H226" s="1850" t="s">
        <v>22</v>
      </c>
      <c r="I226" s="1850" t="s">
        <v>911</v>
      </c>
    </row>
    <row customHeight="1" ht="11.25">
      <c r="A227" s="1850" t="s">
        <v>2251</v>
      </c>
      <c r="B227" s="1850" t="s">
        <v>16</v>
      </c>
      <c r="C227" s="1850" t="s">
        <v>2490</v>
      </c>
      <c r="D227" s="1850" t="s">
        <v>2491</v>
      </c>
      <c r="E227" s="1850" t="s">
        <v>2492</v>
      </c>
      <c r="F227" s="1850" t="s">
        <v>2401</v>
      </c>
      <c r="G227" s="1850" t="s">
        <v>22</v>
      </c>
      <c r="H227" s="1850" t="s">
        <v>22</v>
      </c>
      <c r="I227" s="1850" t="s">
        <v>911</v>
      </c>
    </row>
    <row customHeight="1" ht="11.25">
      <c r="A228" s="1850" t="s">
        <v>2251</v>
      </c>
      <c r="B228" s="1850" t="s">
        <v>16</v>
      </c>
      <c r="C228" s="1850" t="s">
        <v>2501</v>
      </c>
      <c r="D228" s="1850" t="s">
        <v>2502</v>
      </c>
      <c r="E228" s="1850" t="s">
        <v>2503</v>
      </c>
      <c r="F228" s="1850" t="s">
        <v>2314</v>
      </c>
      <c r="G228" s="1850" t="s">
        <v>2504</v>
      </c>
      <c r="H228" s="1850" t="s">
        <v>22</v>
      </c>
      <c r="I228" s="1850" t="s">
        <v>911</v>
      </c>
    </row>
    <row customHeight="1" ht="11.25">
      <c r="A229" s="1850" t="s">
        <v>2251</v>
      </c>
      <c r="B229" s="1850" t="s">
        <v>16</v>
      </c>
      <c r="C229" s="1850" t="s">
        <v>22</v>
      </c>
      <c r="D229" s="1850" t="s">
        <v>2514</v>
      </c>
      <c r="E229" s="1850" t="s">
        <v>2515</v>
      </c>
      <c r="F229" s="1850" t="s">
        <v>2255</v>
      </c>
      <c r="G229" s="1850" t="s">
        <v>22</v>
      </c>
      <c r="H229" s="1850" t="s">
        <v>22</v>
      </c>
      <c r="I229" s="1850" t="s">
        <v>911</v>
      </c>
    </row>
    <row customHeight="1" ht="11.25">
      <c r="A230" s="1850" t="s">
        <v>2251</v>
      </c>
      <c r="B230" s="1850" t="s">
        <v>16</v>
      </c>
      <c r="C230" s="1850" t="s">
        <v>2519</v>
      </c>
      <c r="D230" s="1850" t="s">
        <v>2520</v>
      </c>
      <c r="E230" s="1850" t="s">
        <v>2521</v>
      </c>
      <c r="F230" s="1850" t="s">
        <v>2522</v>
      </c>
      <c r="G230" s="1850" t="s">
        <v>22</v>
      </c>
      <c r="H230" s="1850" t="s">
        <v>22</v>
      </c>
      <c r="I230" s="1850" t="s">
        <v>911</v>
      </c>
    </row>
    <row customHeight="1" ht="11.25">
      <c r="A231" s="1850" t="s">
        <v>2251</v>
      </c>
      <c r="B231" s="1850" t="s">
        <v>16</v>
      </c>
      <c r="C231" s="1850" t="s">
        <v>2523</v>
      </c>
      <c r="D231" s="1850" t="s">
        <v>2524</v>
      </c>
      <c r="E231" s="1850" t="s">
        <v>2521</v>
      </c>
      <c r="F231" s="1850" t="s">
        <v>2525</v>
      </c>
      <c r="G231" s="1850" t="s">
        <v>2526</v>
      </c>
      <c r="H231" s="1850" t="s">
        <v>22</v>
      </c>
      <c r="I231" s="1850" t="s">
        <v>911</v>
      </c>
    </row>
    <row customHeight="1" ht="11.25">
      <c r="A232" s="1850" t="s">
        <v>2251</v>
      </c>
      <c r="B232" s="1850" t="s">
        <v>16</v>
      </c>
      <c r="C232" s="1850" t="s">
        <v>2612</v>
      </c>
      <c r="D232" s="1850" t="s">
        <v>2613</v>
      </c>
      <c r="E232" s="1850" t="s">
        <v>2614</v>
      </c>
      <c r="F232" s="1850" t="s">
        <v>2255</v>
      </c>
      <c r="G232" s="1850" t="s">
        <v>22</v>
      </c>
      <c r="H232" s="1850" t="s">
        <v>22</v>
      </c>
      <c r="I232" s="1850" t="s">
        <v>1624</v>
      </c>
    </row>
    <row customHeight="1" ht="11.25">
      <c r="A233" s="1850" t="s">
        <v>2251</v>
      </c>
      <c r="B233" s="1850" t="s">
        <v>16</v>
      </c>
      <c r="C233" s="1850" t="s">
        <v>2615</v>
      </c>
      <c r="D233" s="1850" t="s">
        <v>2616</v>
      </c>
      <c r="E233" s="1850" t="s">
        <v>2617</v>
      </c>
      <c r="F233" s="1850" t="s">
        <v>2255</v>
      </c>
      <c r="G233" s="1850" t="s">
        <v>2618</v>
      </c>
      <c r="H233" s="1850" t="s">
        <v>22</v>
      </c>
      <c r="I233" s="1850" t="s">
        <v>1624</v>
      </c>
    </row>
    <row customHeight="1" ht="11.25">
      <c r="A234" s="1850" t="s">
        <v>2251</v>
      </c>
      <c r="B234" s="1850" t="s">
        <v>16</v>
      </c>
      <c r="C234" s="1850" t="s">
        <v>2619</v>
      </c>
      <c r="D234" s="1850" t="s">
        <v>2620</v>
      </c>
      <c r="E234" s="1850" t="s">
        <v>2621</v>
      </c>
      <c r="F234" s="1850" t="s">
        <v>578</v>
      </c>
      <c r="G234" s="1850" t="s">
        <v>22</v>
      </c>
      <c r="H234" s="1850" t="s">
        <v>22</v>
      </c>
      <c r="I234" s="1850" t="s">
        <v>1624</v>
      </c>
    </row>
    <row customHeight="1" ht="11.25">
      <c r="A235" s="1850" t="s">
        <v>2251</v>
      </c>
      <c r="B235" s="1850" t="s">
        <v>16</v>
      </c>
      <c r="C235" s="1850" t="s">
        <v>2622</v>
      </c>
      <c r="D235" s="1850" t="s">
        <v>2623</v>
      </c>
      <c r="E235" s="1850" t="s">
        <v>2624</v>
      </c>
      <c r="F235" s="1850" t="s">
        <v>578</v>
      </c>
      <c r="G235" s="1850" t="s">
        <v>22</v>
      </c>
      <c r="H235" s="1850" t="s">
        <v>22</v>
      </c>
      <c r="I235" s="1850" t="s">
        <v>1624</v>
      </c>
    </row>
    <row customHeight="1" ht="11.25">
      <c r="A236" s="1850" t="s">
        <v>2251</v>
      </c>
      <c r="B236" s="1850" t="s">
        <v>16</v>
      </c>
      <c r="C236" s="1850" t="s">
        <v>2625</v>
      </c>
      <c r="D236" s="1850" t="s">
        <v>2626</v>
      </c>
      <c r="E236" s="1850" t="s">
        <v>2627</v>
      </c>
      <c r="F236" s="1850" t="s">
        <v>2401</v>
      </c>
      <c r="G236" s="1850" t="s">
        <v>22</v>
      </c>
      <c r="H236" s="1850" t="s">
        <v>22</v>
      </c>
      <c r="I236" s="1850" t="s">
        <v>1624</v>
      </c>
    </row>
    <row customHeight="1" ht="11.25">
      <c r="A237" s="1850" t="s">
        <v>2251</v>
      </c>
      <c r="B237" s="1850" t="s">
        <v>16</v>
      </c>
      <c r="C237" s="1850" t="s">
        <v>2628</v>
      </c>
      <c r="D237" s="1850" t="s">
        <v>2629</v>
      </c>
      <c r="E237" s="1850" t="s">
        <v>2630</v>
      </c>
      <c r="F237" s="1850" t="s">
        <v>2255</v>
      </c>
      <c r="G237" s="1850" t="s">
        <v>22</v>
      </c>
      <c r="H237" s="1850" t="s">
        <v>22</v>
      </c>
      <c r="I237" s="1850" t="s">
        <v>1624</v>
      </c>
    </row>
    <row customHeight="1" ht="11.25">
      <c r="A238" s="1850" t="s">
        <v>2251</v>
      </c>
      <c r="B238" s="1850" t="s">
        <v>16</v>
      </c>
      <c r="C238" s="1850" t="s">
        <v>2631</v>
      </c>
      <c r="D238" s="1850" t="s">
        <v>2632</v>
      </c>
      <c r="E238" s="1850" t="s">
        <v>2633</v>
      </c>
      <c r="F238" s="1850" t="s">
        <v>2634</v>
      </c>
      <c r="G238" s="1850" t="s">
        <v>22</v>
      </c>
      <c r="H238" s="1850" t="s">
        <v>22</v>
      </c>
      <c r="I238" s="1850" t="s">
        <v>1624</v>
      </c>
    </row>
    <row customHeight="1" ht="11.25">
      <c r="A239" s="1850" t="s">
        <v>2251</v>
      </c>
      <c r="B239" s="1850" t="s">
        <v>16</v>
      </c>
      <c r="C239" s="1850" t="s">
        <v>2293</v>
      </c>
      <c r="D239" s="1850" t="s">
        <v>2294</v>
      </c>
      <c r="E239" s="1850" t="s">
        <v>2295</v>
      </c>
      <c r="F239" s="1850" t="s">
        <v>2296</v>
      </c>
      <c r="G239" s="1850" t="s">
        <v>22</v>
      </c>
      <c r="H239" s="1850" t="s">
        <v>22</v>
      </c>
      <c r="I239" s="1850" t="s">
        <v>1624</v>
      </c>
    </row>
    <row customHeight="1" ht="11.25">
      <c r="A240" s="1850" t="s">
        <v>2251</v>
      </c>
      <c r="B240" s="1850" t="s">
        <v>16</v>
      </c>
      <c r="C240" s="1850" t="s">
        <v>2297</v>
      </c>
      <c r="D240" s="1850" t="s">
        <v>2298</v>
      </c>
      <c r="E240" s="1850" t="s">
        <v>2299</v>
      </c>
      <c r="F240" s="1850" t="s">
        <v>2263</v>
      </c>
      <c r="G240" s="1850" t="s">
        <v>22</v>
      </c>
      <c r="H240" s="1850" t="s">
        <v>22</v>
      </c>
      <c r="I240" s="1850" t="s">
        <v>1624</v>
      </c>
    </row>
    <row customHeight="1" ht="11.25">
      <c r="A241" s="1850" t="s">
        <v>2251</v>
      </c>
      <c r="B241" s="1850" t="s">
        <v>16</v>
      </c>
      <c r="C241" s="1850" t="s">
        <v>2547</v>
      </c>
      <c r="D241" s="1850" t="s">
        <v>2548</v>
      </c>
      <c r="E241" s="1850" t="s">
        <v>2549</v>
      </c>
      <c r="F241" s="1850" t="s">
        <v>2306</v>
      </c>
      <c r="G241" s="1850" t="s">
        <v>2550</v>
      </c>
      <c r="H241" s="1850" t="s">
        <v>22</v>
      </c>
      <c r="I241" s="1850" t="s">
        <v>1624</v>
      </c>
    </row>
    <row customHeight="1" ht="11.25">
      <c r="A242" s="1850" t="s">
        <v>2251</v>
      </c>
      <c r="B242" s="1850" t="s">
        <v>16</v>
      </c>
      <c r="C242" s="1850" t="s">
        <v>2303</v>
      </c>
      <c r="D242" s="1850" t="s">
        <v>2304</v>
      </c>
      <c r="E242" s="1850" t="s">
        <v>2305</v>
      </c>
      <c r="F242" s="1850" t="s">
        <v>2306</v>
      </c>
      <c r="G242" s="1850" t="s">
        <v>22</v>
      </c>
      <c r="H242" s="1850" t="s">
        <v>22</v>
      </c>
      <c r="I242" s="1850" t="s">
        <v>1624</v>
      </c>
    </row>
    <row customHeight="1" ht="11.25">
      <c r="A243" s="1850" t="s">
        <v>2251</v>
      </c>
      <c r="B243" s="1850" t="s">
        <v>16</v>
      </c>
      <c r="C243" s="1850" t="s">
        <v>2557</v>
      </c>
      <c r="D243" s="1850" t="s">
        <v>2558</v>
      </c>
      <c r="E243" s="1850" t="s">
        <v>2559</v>
      </c>
      <c r="F243" s="1850" t="s">
        <v>2310</v>
      </c>
      <c r="G243" s="1850" t="s">
        <v>22</v>
      </c>
      <c r="H243" s="1850" t="s">
        <v>22</v>
      </c>
      <c r="I243" s="1850" t="s">
        <v>1624</v>
      </c>
    </row>
    <row customHeight="1" ht="11.25">
      <c r="A244" s="1850" t="s">
        <v>2251</v>
      </c>
      <c r="B244" s="1850" t="s">
        <v>16</v>
      </c>
      <c r="C244" s="1850" t="s">
        <v>2315</v>
      </c>
      <c r="D244" s="1850" t="s">
        <v>2316</v>
      </c>
      <c r="E244" s="1850" t="s">
        <v>2317</v>
      </c>
      <c r="F244" s="1850" t="s">
        <v>2255</v>
      </c>
      <c r="G244" s="1850" t="s">
        <v>22</v>
      </c>
      <c r="H244" s="1850" t="s">
        <v>22</v>
      </c>
      <c r="I244" s="1850" t="s">
        <v>1624</v>
      </c>
    </row>
    <row customHeight="1" ht="11.25">
      <c r="A245" s="1850" t="s">
        <v>2251</v>
      </c>
      <c r="B245" s="1850" t="s">
        <v>16</v>
      </c>
      <c r="C245" s="1850" t="s">
        <v>2635</v>
      </c>
      <c r="D245" s="1850" t="s">
        <v>2636</v>
      </c>
      <c r="E245" s="1850" t="s">
        <v>2637</v>
      </c>
      <c r="F245" s="1850" t="s">
        <v>2379</v>
      </c>
      <c r="G245" s="1850" t="s">
        <v>22</v>
      </c>
      <c r="H245" s="1850" t="s">
        <v>22</v>
      </c>
      <c r="I245" s="1850" t="s">
        <v>1624</v>
      </c>
    </row>
    <row customHeight="1" ht="11.25">
      <c r="A246" s="1850" t="s">
        <v>2251</v>
      </c>
      <c r="B246" s="1850" t="s">
        <v>16</v>
      </c>
      <c r="C246" s="1850" t="s">
        <v>2318</v>
      </c>
      <c r="D246" s="1850" t="s">
        <v>2319</v>
      </c>
      <c r="E246" s="1850" t="s">
        <v>2320</v>
      </c>
      <c r="F246" s="1850" t="s">
        <v>2321</v>
      </c>
      <c r="G246" s="1850" t="s">
        <v>2322</v>
      </c>
      <c r="H246" s="1850" t="s">
        <v>22</v>
      </c>
      <c r="I246" s="1850" t="s">
        <v>1624</v>
      </c>
    </row>
    <row customHeight="1" ht="11.25">
      <c r="A247" s="1850" t="s">
        <v>2251</v>
      </c>
      <c r="B247" s="1850" t="s">
        <v>16</v>
      </c>
      <c r="C247" s="1850" t="s">
        <v>2326</v>
      </c>
      <c r="D247" s="1850" t="s">
        <v>2327</v>
      </c>
      <c r="E247" s="1850" t="s">
        <v>2328</v>
      </c>
      <c r="F247" s="1850" t="s">
        <v>2329</v>
      </c>
      <c r="G247" s="1850" t="s">
        <v>2330</v>
      </c>
      <c r="H247" s="1850" t="s">
        <v>22</v>
      </c>
      <c r="I247" s="1850" t="s">
        <v>1624</v>
      </c>
    </row>
    <row customHeight="1" ht="11.25">
      <c r="A248" s="1850" t="s">
        <v>2251</v>
      </c>
      <c r="B248" s="1850" t="s">
        <v>16</v>
      </c>
      <c r="C248" s="1850" t="s">
        <v>2638</v>
      </c>
      <c r="D248" s="1850" t="s">
        <v>2639</v>
      </c>
      <c r="E248" s="1850" t="s">
        <v>2640</v>
      </c>
      <c r="F248" s="1850" t="s">
        <v>2278</v>
      </c>
      <c r="G248" s="1850" t="s">
        <v>22</v>
      </c>
      <c r="H248" s="1850" t="s">
        <v>22</v>
      </c>
      <c r="I248" s="1850" t="s">
        <v>1624</v>
      </c>
    </row>
    <row customHeight="1" ht="11.25">
      <c r="A249" s="1850" t="s">
        <v>2251</v>
      </c>
      <c r="B249" s="1850" t="s">
        <v>16</v>
      </c>
      <c r="C249" s="1850" t="s">
        <v>2357</v>
      </c>
      <c r="D249" s="1850" t="s">
        <v>2358</v>
      </c>
      <c r="E249" s="1850" t="s">
        <v>2359</v>
      </c>
      <c r="F249" s="1850" t="s">
        <v>2296</v>
      </c>
      <c r="G249" s="1850" t="s">
        <v>2360</v>
      </c>
      <c r="H249" s="1850" t="s">
        <v>22</v>
      </c>
      <c r="I249" s="1850" t="s">
        <v>1624</v>
      </c>
    </row>
    <row customHeight="1" ht="11.25">
      <c r="A250" s="1850" t="s">
        <v>2251</v>
      </c>
      <c r="B250" s="1850" t="s">
        <v>16</v>
      </c>
      <c r="C250" s="1850" t="s">
        <v>2641</v>
      </c>
      <c r="D250" s="1850" t="s">
        <v>2642</v>
      </c>
      <c r="E250" s="1850" t="s">
        <v>2643</v>
      </c>
      <c r="F250" s="1850" t="s">
        <v>2396</v>
      </c>
      <c r="G250" s="1850" t="s">
        <v>2644</v>
      </c>
      <c r="H250" s="1850" t="s">
        <v>22</v>
      </c>
      <c r="I250" s="1850" t="s">
        <v>1624</v>
      </c>
    </row>
    <row customHeight="1" ht="11.25">
      <c r="A251" s="1850" t="s">
        <v>2251</v>
      </c>
      <c r="B251" s="1850" t="s">
        <v>16</v>
      </c>
      <c r="C251" s="1850" t="s">
        <v>2383</v>
      </c>
      <c r="D251" s="1850" t="s">
        <v>2384</v>
      </c>
      <c r="E251" s="1850" t="s">
        <v>2385</v>
      </c>
      <c r="F251" s="1850" t="s">
        <v>2314</v>
      </c>
      <c r="G251" s="1850" t="s">
        <v>22</v>
      </c>
      <c r="H251" s="1850" t="s">
        <v>22</v>
      </c>
      <c r="I251" s="1850" t="s">
        <v>1624</v>
      </c>
    </row>
    <row customHeight="1" ht="11.25">
      <c r="A252" s="1850" t="s">
        <v>2251</v>
      </c>
      <c r="B252" s="1850" t="s">
        <v>16</v>
      </c>
      <c r="C252" s="1850" t="s">
        <v>2645</v>
      </c>
      <c r="D252" s="1850" t="s">
        <v>2646</v>
      </c>
      <c r="E252" s="1850" t="s">
        <v>2647</v>
      </c>
      <c r="F252" s="1850" t="s">
        <v>2255</v>
      </c>
      <c r="G252" s="1850" t="s">
        <v>22</v>
      </c>
      <c r="H252" s="1850" t="s">
        <v>22</v>
      </c>
      <c r="I252" s="1850" t="s">
        <v>1624</v>
      </c>
    </row>
    <row customHeight="1" ht="11.25">
      <c r="A253" s="1850" t="s">
        <v>2251</v>
      </c>
      <c r="B253" s="1850" t="s">
        <v>16</v>
      </c>
      <c r="C253" s="1850" t="s">
        <v>2648</v>
      </c>
      <c r="D253" s="1850" t="s">
        <v>2649</v>
      </c>
      <c r="E253" s="1850" t="s">
        <v>2650</v>
      </c>
      <c r="F253" s="1850" t="s">
        <v>2321</v>
      </c>
      <c r="G253" s="1850" t="s">
        <v>22</v>
      </c>
      <c r="H253" s="1850" t="s">
        <v>22</v>
      </c>
      <c r="I253" s="1850" t="s">
        <v>1624</v>
      </c>
    </row>
    <row customHeight="1" ht="11.25">
      <c r="A254" s="1850" t="s">
        <v>2251</v>
      </c>
      <c r="B254" s="1850" t="s">
        <v>16</v>
      </c>
      <c r="C254" s="1850" t="s">
        <v>2651</v>
      </c>
      <c r="D254" s="1850" t="s">
        <v>2652</v>
      </c>
      <c r="E254" s="1850" t="s">
        <v>2653</v>
      </c>
      <c r="F254" s="1850" t="s">
        <v>2270</v>
      </c>
      <c r="G254" s="1850" t="s">
        <v>22</v>
      </c>
      <c r="H254" s="1850" t="s">
        <v>22</v>
      </c>
      <c r="I254" s="1850" t="s">
        <v>1624</v>
      </c>
    </row>
    <row customHeight="1" ht="11.25">
      <c r="A255" s="1850" t="s">
        <v>2251</v>
      </c>
      <c r="B255" s="1850" t="s">
        <v>16</v>
      </c>
      <c r="C255" s="1850" t="s">
        <v>2654</v>
      </c>
      <c r="D255" s="1850" t="s">
        <v>2655</v>
      </c>
      <c r="E255" s="1850" t="s">
        <v>2656</v>
      </c>
      <c r="F255" s="1850" t="s">
        <v>2401</v>
      </c>
      <c r="G255" s="1850" t="s">
        <v>22</v>
      </c>
      <c r="H255" s="1850" t="s">
        <v>22</v>
      </c>
      <c r="I255" s="1850" t="s">
        <v>1624</v>
      </c>
    </row>
    <row customHeight="1" ht="11.25">
      <c r="A256" s="1850" t="s">
        <v>2251</v>
      </c>
      <c r="B256" s="1850" t="s">
        <v>16</v>
      </c>
      <c r="C256" s="1850" t="s">
        <v>2657</v>
      </c>
      <c r="D256" s="1850" t="s">
        <v>2658</v>
      </c>
      <c r="E256" s="1850" t="s">
        <v>2659</v>
      </c>
      <c r="F256" s="1850" t="s">
        <v>2255</v>
      </c>
      <c r="G256" s="1850" t="s">
        <v>22</v>
      </c>
      <c r="H256" s="1850" t="s">
        <v>22</v>
      </c>
      <c r="I256" s="1850" t="s">
        <v>1624</v>
      </c>
    </row>
    <row customHeight="1" ht="11.25">
      <c r="A257" s="1850" t="s">
        <v>2251</v>
      </c>
      <c r="B257" s="1850" t="s">
        <v>16</v>
      </c>
      <c r="C257" s="1850" t="s">
        <v>2660</v>
      </c>
      <c r="D257" s="1850" t="s">
        <v>2661</v>
      </c>
      <c r="E257" s="1850" t="s">
        <v>2662</v>
      </c>
      <c r="F257" s="1850" t="s">
        <v>2663</v>
      </c>
      <c r="G257" s="1850" t="s">
        <v>22</v>
      </c>
      <c r="H257" s="1850" t="s">
        <v>22</v>
      </c>
      <c r="I257" s="1850" t="s">
        <v>1624</v>
      </c>
    </row>
    <row customHeight="1" ht="11.25">
      <c r="A258" s="1850" t="s">
        <v>2251</v>
      </c>
      <c r="B258" s="1850" t="s">
        <v>16</v>
      </c>
      <c r="C258" s="1850" t="s">
        <v>2664</v>
      </c>
      <c r="D258" s="1850" t="s">
        <v>2665</v>
      </c>
      <c r="E258" s="1850" t="s">
        <v>2666</v>
      </c>
      <c r="F258" s="1850" t="s">
        <v>2263</v>
      </c>
      <c r="G258" s="1850" t="s">
        <v>22</v>
      </c>
      <c r="H258" s="1850" t="s">
        <v>22</v>
      </c>
      <c r="I258" s="1850" t="s">
        <v>1624</v>
      </c>
    </row>
    <row customHeight="1" ht="11.25">
      <c r="A259" s="1850" t="s">
        <v>2251</v>
      </c>
      <c r="B259" s="1850" t="s">
        <v>16</v>
      </c>
      <c r="C259" s="1850" t="s">
        <v>2667</v>
      </c>
      <c r="D259" s="1850" t="s">
        <v>2668</v>
      </c>
      <c r="E259" s="1850" t="s">
        <v>2669</v>
      </c>
      <c r="F259" s="1850" t="s">
        <v>2274</v>
      </c>
      <c r="G259" s="1850" t="s">
        <v>22</v>
      </c>
      <c r="H259" s="1850" t="s">
        <v>22</v>
      </c>
      <c r="I259" s="1850" t="s">
        <v>1624</v>
      </c>
    </row>
    <row customHeight="1" ht="11.25">
      <c r="A260" s="1850" t="s">
        <v>2251</v>
      </c>
      <c r="B260" s="1850" t="s">
        <v>16</v>
      </c>
      <c r="C260" s="1850" t="s">
        <v>2670</v>
      </c>
      <c r="D260" s="1850" t="s">
        <v>2671</v>
      </c>
      <c r="E260" s="1850" t="s">
        <v>2672</v>
      </c>
      <c r="F260" s="1850" t="s">
        <v>2329</v>
      </c>
      <c r="G260" s="1850" t="s">
        <v>22</v>
      </c>
      <c r="H260" s="1850" t="s">
        <v>22</v>
      </c>
      <c r="I260" s="1850" t="s">
        <v>1624</v>
      </c>
    </row>
    <row customHeight="1" ht="11.25">
      <c r="A261" s="1850" t="s">
        <v>2251</v>
      </c>
      <c r="B261" s="1850" t="s">
        <v>16</v>
      </c>
      <c r="C261" s="1850" t="s">
        <v>2673</v>
      </c>
      <c r="D261" s="1850" t="s">
        <v>2674</v>
      </c>
      <c r="E261" s="1850" t="s">
        <v>2675</v>
      </c>
      <c r="F261" s="1850" t="s">
        <v>2270</v>
      </c>
      <c r="G261" s="1850" t="s">
        <v>22</v>
      </c>
      <c r="H261" s="1850" t="s">
        <v>22</v>
      </c>
      <c r="I261" s="1850" t="s">
        <v>1624</v>
      </c>
    </row>
    <row customHeight="1" ht="11.25">
      <c r="A262" s="1850" t="s">
        <v>2251</v>
      </c>
      <c r="B262" s="1850" t="s">
        <v>16</v>
      </c>
      <c r="C262" s="1850" t="s">
        <v>2676</v>
      </c>
      <c r="D262" s="1850" t="s">
        <v>2677</v>
      </c>
      <c r="E262" s="1850" t="s">
        <v>2678</v>
      </c>
      <c r="F262" s="1850" t="s">
        <v>2352</v>
      </c>
      <c r="G262" s="1850" t="s">
        <v>2679</v>
      </c>
      <c r="H262" s="1850" t="s">
        <v>22</v>
      </c>
      <c r="I262" s="1850" t="s">
        <v>1624</v>
      </c>
    </row>
    <row customHeight="1" ht="11.25">
      <c r="A263" s="1850" t="s">
        <v>2251</v>
      </c>
      <c r="B263" s="1850" t="s">
        <v>16</v>
      </c>
      <c r="C263" s="1850" t="s">
        <v>2680</v>
      </c>
      <c r="D263" s="1850" t="s">
        <v>2681</v>
      </c>
      <c r="E263" s="1850" t="s">
        <v>2682</v>
      </c>
      <c r="F263" s="1850" t="s">
        <v>2255</v>
      </c>
      <c r="G263" s="1850" t="s">
        <v>22</v>
      </c>
      <c r="H263" s="1850" t="s">
        <v>22</v>
      </c>
      <c r="I263" s="1850" t="s">
        <v>1624</v>
      </c>
    </row>
    <row customHeight="1" ht="11.25">
      <c r="A264" s="1850" t="s">
        <v>2251</v>
      </c>
      <c r="B264" s="1850" t="s">
        <v>16</v>
      </c>
      <c r="C264" s="1850" t="s">
        <v>2683</v>
      </c>
      <c r="D264" s="1850" t="s">
        <v>2684</v>
      </c>
      <c r="E264" s="1850" t="s">
        <v>2685</v>
      </c>
      <c r="F264" s="1850" t="s">
        <v>2255</v>
      </c>
      <c r="G264" s="1850" t="s">
        <v>22</v>
      </c>
      <c r="H264" s="1850" t="s">
        <v>22</v>
      </c>
      <c r="I264" s="1850" t="s">
        <v>1624</v>
      </c>
    </row>
    <row customHeight="1" ht="11.25">
      <c r="A265" s="1850" t="s">
        <v>2251</v>
      </c>
      <c r="B265" s="1850" t="s">
        <v>16</v>
      </c>
      <c r="C265" s="1850" t="s">
        <v>2686</v>
      </c>
      <c r="D265" s="1850" t="s">
        <v>2687</v>
      </c>
      <c r="E265" s="1850" t="s">
        <v>2688</v>
      </c>
      <c r="F265" s="1850" t="s">
        <v>2263</v>
      </c>
      <c r="G265" s="1850" t="s">
        <v>22</v>
      </c>
      <c r="H265" s="1850" t="s">
        <v>22</v>
      </c>
      <c r="I265" s="1850" t="s">
        <v>1624</v>
      </c>
    </row>
    <row customHeight="1" ht="11.25">
      <c r="A266" s="1850" t="s">
        <v>2251</v>
      </c>
      <c r="B266" s="1850" t="s">
        <v>16</v>
      </c>
      <c r="C266" s="1850" t="s">
        <v>2689</v>
      </c>
      <c r="D266" s="1850" t="s">
        <v>2690</v>
      </c>
      <c r="E266" s="1850" t="s">
        <v>2691</v>
      </c>
      <c r="F266" s="1850" t="s">
        <v>2263</v>
      </c>
      <c r="G266" s="1850" t="s">
        <v>22</v>
      </c>
      <c r="H266" s="1850" t="s">
        <v>22</v>
      </c>
      <c r="I266" s="1850" t="s">
        <v>1624</v>
      </c>
    </row>
    <row customHeight="1" ht="11.25">
      <c r="A267" s="1850" t="s">
        <v>2251</v>
      </c>
      <c r="B267" s="1850" t="s">
        <v>16</v>
      </c>
      <c r="C267" s="1850" t="s">
        <v>2692</v>
      </c>
      <c r="D267" s="1850" t="s">
        <v>2693</v>
      </c>
      <c r="E267" s="1850" t="s">
        <v>2694</v>
      </c>
      <c r="F267" s="1850" t="s">
        <v>2255</v>
      </c>
      <c r="G267" s="1850" t="s">
        <v>22</v>
      </c>
      <c r="H267" s="1850" t="s">
        <v>22</v>
      </c>
      <c r="I267" s="1850" t="s">
        <v>1624</v>
      </c>
    </row>
    <row customHeight="1" ht="11.25">
      <c r="A268" s="1850" t="s">
        <v>2251</v>
      </c>
      <c r="B268" s="1850" t="s">
        <v>16</v>
      </c>
      <c r="C268" s="1850" t="s">
        <v>2695</v>
      </c>
      <c r="D268" s="1850" t="s">
        <v>2696</v>
      </c>
      <c r="E268" s="1850" t="s">
        <v>2697</v>
      </c>
      <c r="F268" s="1850" t="s">
        <v>2255</v>
      </c>
      <c r="G268" s="1850" t="s">
        <v>22</v>
      </c>
      <c r="H268" s="1850" t="s">
        <v>22</v>
      </c>
      <c r="I268" s="1850" t="s">
        <v>1624</v>
      </c>
    </row>
    <row customHeight="1" ht="11.25">
      <c r="A269" s="1850" t="s">
        <v>2251</v>
      </c>
      <c r="B269" s="1850" t="s">
        <v>16</v>
      </c>
      <c r="C269" s="1850" t="s">
        <v>2698</v>
      </c>
      <c r="D269" s="1850" t="s">
        <v>2699</v>
      </c>
      <c r="E269" s="1850" t="s">
        <v>2700</v>
      </c>
      <c r="F269" s="1850" t="s">
        <v>2255</v>
      </c>
      <c r="G269" s="1850" t="s">
        <v>22</v>
      </c>
      <c r="H269" s="1850" t="s">
        <v>22</v>
      </c>
      <c r="I269" s="1850" t="s">
        <v>1624</v>
      </c>
    </row>
    <row customHeight="1" ht="11.25">
      <c r="A270" s="1850" t="s">
        <v>2251</v>
      </c>
      <c r="B270" s="1850" t="s">
        <v>16</v>
      </c>
      <c r="C270" s="1850" t="s">
        <v>2701</v>
      </c>
      <c r="D270" s="1850" t="s">
        <v>2702</v>
      </c>
      <c r="E270" s="1850" t="s">
        <v>2703</v>
      </c>
      <c r="F270" s="1850" t="s">
        <v>2352</v>
      </c>
      <c r="G270" s="1850" t="s">
        <v>22</v>
      </c>
      <c r="H270" s="1850" t="s">
        <v>22</v>
      </c>
      <c r="I270" s="1850" t="s">
        <v>1624</v>
      </c>
    </row>
    <row customHeight="1" ht="11.25">
      <c r="A271" s="1850" t="s">
        <v>2251</v>
      </c>
      <c r="B271" s="1850" t="s">
        <v>16</v>
      </c>
      <c r="C271" s="1850" t="s">
        <v>2501</v>
      </c>
      <c r="D271" s="1850" t="s">
        <v>2502</v>
      </c>
      <c r="E271" s="1850" t="s">
        <v>2503</v>
      </c>
      <c r="F271" s="1850" t="s">
        <v>2314</v>
      </c>
      <c r="G271" s="1850" t="s">
        <v>2504</v>
      </c>
      <c r="H271" s="1850" t="s">
        <v>22</v>
      </c>
      <c r="I271" s="1850" t="s">
        <v>1624</v>
      </c>
    </row>
    <row customHeight="1" ht="11.25">
      <c r="A272" s="1850" t="s">
        <v>2251</v>
      </c>
      <c r="B272" s="1850" t="s">
        <v>16</v>
      </c>
      <c r="C272" s="1850" t="s">
        <v>22</v>
      </c>
      <c r="D272" s="1850" t="s">
        <v>2514</v>
      </c>
      <c r="E272" s="1850" t="s">
        <v>2515</v>
      </c>
      <c r="F272" s="1850" t="s">
        <v>2255</v>
      </c>
      <c r="G272" s="1850" t="s">
        <v>22</v>
      </c>
      <c r="H272" s="1850" t="s">
        <v>22</v>
      </c>
      <c r="I272"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BE2A5-34F3-1D5E-93F8-FB2F4CAD6D6C}"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108</v>
      </c>
    </row>
    <row customHeight="1" ht="11.25">
      <c r="A3" s="373" t="s">
        <v>16</v>
      </c>
      <c r="B3" s="0" t="s">
        <v>2714</v>
      </c>
      <c r="C3" s="0" t="s">
        <v>2715</v>
      </c>
      <c r="D3" s="0" t="s">
        <v>2714</v>
      </c>
      <c r="E3" s="0" t="s">
        <v>2715</v>
      </c>
      <c r="F3" s="0" t="s">
        <v>2713</v>
      </c>
      <c r="G3" s="0" t="s">
        <v>109</v>
      </c>
    </row>
    <row customHeight="1" ht="11.25">
      <c r="A4" s="373" t="s">
        <v>16</v>
      </c>
      <c r="B4" s="0" t="s">
        <v>2716</v>
      </c>
      <c r="C4" s="0" t="s">
        <v>2717</v>
      </c>
      <c r="D4" s="0" t="s">
        <v>2716</v>
      </c>
      <c r="E4" s="0" t="s">
        <v>2717</v>
      </c>
      <c r="F4" s="0" t="s">
        <v>2713</v>
      </c>
      <c r="G4" s="0" t="s">
        <v>89</v>
      </c>
    </row>
    <row customHeight="1" ht="11.25">
      <c r="A5" s="373" t="s">
        <v>16</v>
      </c>
      <c r="B5" s="0" t="s">
        <v>2718</v>
      </c>
      <c r="C5" s="0" t="s">
        <v>2719</v>
      </c>
      <c r="D5" s="0" t="s">
        <v>2718</v>
      </c>
      <c r="E5" s="0" t="s">
        <v>2719</v>
      </c>
      <c r="F5" s="0" t="s">
        <v>2713</v>
      </c>
      <c r="G5" s="0" t="s">
        <v>90</v>
      </c>
    </row>
    <row customHeight="1" ht="11.25">
      <c r="A6" s="373" t="s">
        <v>16</v>
      </c>
      <c r="B6" s="0" t="s">
        <v>99</v>
      </c>
      <c r="C6" s="0" t="s">
        <v>100</v>
      </c>
      <c r="D6" s="0" t="s">
        <v>99</v>
      </c>
      <c r="E6" s="0" t="s">
        <v>100</v>
      </c>
      <c r="F6" s="0" t="s">
        <v>2713</v>
      </c>
      <c r="G6" s="0" t="s">
        <v>98</v>
      </c>
    </row>
    <row customHeight="1" ht="11.25">
      <c r="A7" s="373" t="s">
        <v>16</v>
      </c>
      <c r="B7" s="0" t="s">
        <v>2720</v>
      </c>
      <c r="C7" s="0" t="s">
        <v>2721</v>
      </c>
      <c r="D7" s="0" t="s">
        <v>2720</v>
      </c>
      <c r="E7" s="0" t="s">
        <v>2721</v>
      </c>
      <c r="F7" s="0" t="s">
        <v>2713</v>
      </c>
      <c r="G7" s="0" t="s">
        <v>91</v>
      </c>
    </row>
    <row customHeight="1" ht="11.25">
      <c r="A8" s="373" t="s">
        <v>16</v>
      </c>
      <c r="B8" s="0" t="s">
        <v>2722</v>
      </c>
      <c r="C8" s="0" t="s">
        <v>2723</v>
      </c>
      <c r="D8" s="0" t="s">
        <v>2722</v>
      </c>
      <c r="E8" s="0" t="s">
        <v>2723</v>
      </c>
      <c r="F8" s="0" t="s">
        <v>2713</v>
      </c>
      <c r="G8" s="0" t="s">
        <v>92</v>
      </c>
    </row>
    <row customHeight="1" ht="11.25">
      <c r="A9" s="373" t="s">
        <v>16</v>
      </c>
      <c r="B9" s="0" t="s">
        <v>2724</v>
      </c>
      <c r="C9" s="0" t="s">
        <v>2725</v>
      </c>
      <c r="D9" s="0" t="s">
        <v>2724</v>
      </c>
      <c r="E9" s="0" t="s">
        <v>2725</v>
      </c>
      <c r="F9" s="0" t="s">
        <v>2713</v>
      </c>
      <c r="G9" s="0" t="s">
        <v>110</v>
      </c>
    </row>
    <row customHeight="1" ht="11.25">
      <c r="A10" s="373" t="s">
        <v>16</v>
      </c>
      <c r="B10" s="0" t="s">
        <v>2726</v>
      </c>
      <c r="C10" s="0" t="s">
        <v>2727</v>
      </c>
      <c r="D10" s="0" t="s">
        <v>2726</v>
      </c>
      <c r="E10" s="0" t="s">
        <v>2727</v>
      </c>
      <c r="F10" s="0" t="s">
        <v>2713</v>
      </c>
      <c r="G10" s="0" t="s">
        <v>153</v>
      </c>
    </row>
    <row customHeight="1" ht="11.25">
      <c r="A11" s="373" t="s">
        <v>16</v>
      </c>
      <c r="B11" s="0" t="s">
        <v>2728</v>
      </c>
      <c r="C11" s="0" t="s">
        <v>2729</v>
      </c>
      <c r="D11" s="0" t="s">
        <v>2728</v>
      </c>
      <c r="E11" s="0" t="s">
        <v>2729</v>
      </c>
      <c r="F11" s="0" t="s">
        <v>2713</v>
      </c>
      <c r="G11" s="0" t="s">
        <v>154</v>
      </c>
    </row>
    <row customHeight="1" ht="11.25">
      <c r="A12" s="373" t="s">
        <v>16</v>
      </c>
      <c r="B12" s="0" t="s">
        <v>2730</v>
      </c>
      <c r="C12" s="0" t="s">
        <v>2731</v>
      </c>
      <c r="D12" s="0" t="s">
        <v>2730</v>
      </c>
      <c r="E12" s="0" t="s">
        <v>2731</v>
      </c>
      <c r="F12" s="0" t="s">
        <v>2713</v>
      </c>
      <c r="G12" s="0" t="s">
        <v>155</v>
      </c>
    </row>
    <row customHeight="1" ht="11.25">
      <c r="A13" s="373" t="s">
        <v>16</v>
      </c>
      <c r="B13" s="0" t="s">
        <v>2732</v>
      </c>
      <c r="C13" s="0" t="s">
        <v>2733</v>
      </c>
      <c r="D13" s="0" t="s">
        <v>2732</v>
      </c>
      <c r="E13" s="0" t="s">
        <v>2733</v>
      </c>
      <c r="F13" s="0" t="s">
        <v>2713</v>
      </c>
      <c r="G13" s="0" t="s">
        <v>156</v>
      </c>
    </row>
    <row customHeight="1" ht="11.25">
      <c r="A14" s="373" t="s">
        <v>16</v>
      </c>
      <c r="B14" s="0" t="s">
        <v>2734</v>
      </c>
      <c r="C14" s="0" t="s">
        <v>2735</v>
      </c>
      <c r="D14" s="0" t="s">
        <v>2734</v>
      </c>
      <c r="E14" s="0" t="s">
        <v>2735</v>
      </c>
      <c r="F14" s="0" t="s">
        <v>2713</v>
      </c>
      <c r="G14" s="0" t="s">
        <v>157</v>
      </c>
    </row>
    <row customHeight="1" ht="11.25">
      <c r="A15" s="373" t="s">
        <v>16</v>
      </c>
      <c r="B15" s="0" t="s">
        <v>2736</v>
      </c>
      <c r="C15" s="0" t="s">
        <v>2737</v>
      </c>
      <c r="D15" s="0" t="s">
        <v>2736</v>
      </c>
      <c r="E15" s="0" t="s">
        <v>2737</v>
      </c>
      <c r="F15" s="0" t="s">
        <v>2713</v>
      </c>
      <c r="G15" s="0" t="s">
        <v>158</v>
      </c>
    </row>
    <row customHeight="1" ht="11.25">
      <c r="A16" s="373" t="s">
        <v>16</v>
      </c>
      <c r="B16" s="0" t="s">
        <v>2738</v>
      </c>
      <c r="C16" s="0" t="s">
        <v>2739</v>
      </c>
      <c r="D16" s="0" t="s">
        <v>2738</v>
      </c>
      <c r="E16" s="0" t="s">
        <v>2739</v>
      </c>
      <c r="F16" s="0" t="s">
        <v>2713</v>
      </c>
      <c r="G16" s="0" t="s">
        <v>1467</v>
      </c>
    </row>
    <row customHeight="1" ht="11.25">
      <c r="A17" s="373" t="s">
        <v>16</v>
      </c>
      <c r="B17" s="0" t="s">
        <v>2740</v>
      </c>
      <c r="C17" s="0" t="s">
        <v>2741</v>
      </c>
      <c r="D17" s="0" t="s">
        <v>2740</v>
      </c>
      <c r="E17" s="0" t="s">
        <v>2741</v>
      </c>
      <c r="F17" s="0" t="s">
        <v>2713</v>
      </c>
      <c r="G17" s="0" t="s">
        <v>1473</v>
      </c>
    </row>
    <row customHeight="1" ht="11.25">
      <c r="A18" s="373" t="s">
        <v>16</v>
      </c>
      <c r="B18" s="0" t="s">
        <v>2742</v>
      </c>
      <c r="C18" s="0" t="s">
        <v>2743</v>
      </c>
      <c r="D18" s="0" t="s">
        <v>2742</v>
      </c>
      <c r="E18" s="0" t="s">
        <v>2743</v>
      </c>
      <c r="F18" s="0" t="s">
        <v>2713</v>
      </c>
      <c r="G18" s="0" t="s">
        <v>1485</v>
      </c>
    </row>
    <row customHeight="1" ht="11.25">
      <c r="A19" s="373" t="s">
        <v>16</v>
      </c>
      <c r="B19" s="0" t="s">
        <v>2744</v>
      </c>
      <c r="C19" s="0" t="s">
        <v>2745</v>
      </c>
      <c r="D19" s="0" t="s">
        <v>2744</v>
      </c>
      <c r="E19" s="0" t="s">
        <v>2745</v>
      </c>
      <c r="F19" s="0" t="s">
        <v>2713</v>
      </c>
      <c r="G19" s="0" t="s">
        <v>1499</v>
      </c>
    </row>
    <row customHeight="1" ht="11.25">
      <c r="A20" s="373" t="s">
        <v>16</v>
      </c>
      <c r="B20" s="0" t="s">
        <v>2746</v>
      </c>
      <c r="C20" s="0" t="s">
        <v>2747</v>
      </c>
      <c r="D20" s="0" t="s">
        <v>2746</v>
      </c>
      <c r="E20" s="0" t="s">
        <v>2747</v>
      </c>
      <c r="F20" s="0" t="s">
        <v>2748</v>
      </c>
      <c r="G20" s="0" t="s">
        <v>1511</v>
      </c>
    </row>
    <row customHeight="1" ht="11.25">
      <c r="A21" s="373" t="s">
        <v>16</v>
      </c>
      <c r="B21" s="0" t="s">
        <v>2749</v>
      </c>
      <c r="C21" s="0" t="s">
        <v>2750</v>
      </c>
      <c r="D21" s="0" t="s">
        <v>2749</v>
      </c>
      <c r="E21" s="0" t="s">
        <v>2750</v>
      </c>
      <c r="F21" s="0" t="s">
        <v>2748</v>
      </c>
      <c r="G21" s="0" t="s">
        <v>1520</v>
      </c>
    </row>
    <row customHeight="1" ht="11.25">
      <c r="A22" s="373" t="s">
        <v>16</v>
      </c>
      <c r="B22" s="0" t="s">
        <v>2751</v>
      </c>
      <c r="C22" s="0" t="s">
        <v>2752</v>
      </c>
      <c r="D22" s="0" t="s">
        <v>2751</v>
      </c>
      <c r="E22" s="0" t="s">
        <v>2752</v>
      </c>
      <c r="F22" s="0" t="s">
        <v>2748</v>
      </c>
      <c r="G22" s="0" t="s">
        <v>1536</v>
      </c>
    </row>
    <row customHeight="1" ht="11.25">
      <c r="A23" s="373" t="s">
        <v>16</v>
      </c>
      <c r="B23" s="0" t="s">
        <v>2753</v>
      </c>
      <c r="C23" s="0" t="s">
        <v>2754</v>
      </c>
      <c r="D23" s="0" t="s">
        <v>2753</v>
      </c>
      <c r="E23" s="0" t="s">
        <v>2754</v>
      </c>
      <c r="F23" s="0" t="s">
        <v>2748</v>
      </c>
      <c r="G23" s="0" t="s">
        <v>1543</v>
      </c>
    </row>
    <row customHeight="1" ht="11.25">
      <c r="A24" s="373" t="s">
        <v>16</v>
      </c>
      <c r="B24" s="0" t="s">
        <v>2755</v>
      </c>
      <c r="C24" s="0" t="s">
        <v>2756</v>
      </c>
      <c r="D24" s="0" t="s">
        <v>2755</v>
      </c>
      <c r="E24" s="0" t="s">
        <v>2756</v>
      </c>
      <c r="F24" s="0" t="s">
        <v>2748</v>
      </c>
      <c r="G24" s="0" t="s">
        <v>1551</v>
      </c>
    </row>
    <row customHeight="1" ht="11.25">
      <c r="A25" s="373" t="s">
        <v>16</v>
      </c>
      <c r="B25" s="0" t="s">
        <v>2757</v>
      </c>
      <c r="C25" s="0" t="s">
        <v>2758</v>
      </c>
      <c r="D25" s="0" t="s">
        <v>2757</v>
      </c>
      <c r="E25" s="0" t="s">
        <v>2758</v>
      </c>
      <c r="F25" s="0" t="s">
        <v>2748</v>
      </c>
      <c r="G25" s="0" t="s">
        <v>1558</v>
      </c>
    </row>
    <row customHeight="1" ht="11.25">
      <c r="A26" s="373" t="s">
        <v>16</v>
      </c>
      <c r="B26" s="0" t="s">
        <v>2759</v>
      </c>
      <c r="C26" s="0" t="s">
        <v>2760</v>
      </c>
      <c r="D26" s="0" t="s">
        <v>2759</v>
      </c>
      <c r="E26" s="0" t="s">
        <v>2760</v>
      </c>
      <c r="F26" s="0" t="s">
        <v>2748</v>
      </c>
      <c r="G26" s="0" t="s">
        <v>1562</v>
      </c>
    </row>
    <row customHeight="1" ht="11.25">
      <c r="A27" s="373" t="s">
        <v>16</v>
      </c>
      <c r="B27" s="0" t="s">
        <v>2761</v>
      </c>
      <c r="C27" s="0" t="s">
        <v>2762</v>
      </c>
      <c r="D27" s="0" t="s">
        <v>2761</v>
      </c>
      <c r="E27" s="0" t="s">
        <v>2762</v>
      </c>
      <c r="F27" s="0" t="s">
        <v>2748</v>
      </c>
      <c r="G27" s="0" t="s">
        <v>1567</v>
      </c>
    </row>
    <row customHeight="1" ht="11.25">
      <c r="A28" s="373" t="s">
        <v>16</v>
      </c>
      <c r="B28" s="0" t="s">
        <v>2763</v>
      </c>
      <c r="C28" s="0" t="s">
        <v>2764</v>
      </c>
      <c r="D28" s="0" t="s">
        <v>2763</v>
      </c>
      <c r="E28" s="0" t="s">
        <v>2764</v>
      </c>
      <c r="F28" s="0" t="s">
        <v>2748</v>
      </c>
      <c r="G28" s="0" t="s">
        <v>1575</v>
      </c>
    </row>
    <row customHeight="1" ht="11.25">
      <c r="A29" s="373" t="s">
        <v>16</v>
      </c>
      <c r="B29" s="0" t="s">
        <v>2765</v>
      </c>
      <c r="C29" s="0" t="s">
        <v>2766</v>
      </c>
      <c r="D29" s="0" t="s">
        <v>2765</v>
      </c>
      <c r="E29" s="0" t="s">
        <v>2766</v>
      </c>
      <c r="F29" s="0" t="s">
        <v>2748</v>
      </c>
      <c r="G29" s="0" t="s">
        <v>1577</v>
      </c>
    </row>
    <row customHeight="1" ht="11.25">
      <c r="A30" s="373" t="s">
        <v>16</v>
      </c>
      <c r="B30" s="0" t="s">
        <v>2767</v>
      </c>
      <c r="C30" s="0" t="s">
        <v>2768</v>
      </c>
      <c r="D30" s="0" t="s">
        <v>2767</v>
      </c>
      <c r="E30" s="0" t="s">
        <v>2768</v>
      </c>
      <c r="F30" s="0" t="s">
        <v>2748</v>
      </c>
      <c r="G30" s="0" t="s">
        <v>1580</v>
      </c>
    </row>
    <row customHeight="1" ht="11.25">
      <c r="A31" s="373" t="s">
        <v>16</v>
      </c>
      <c r="B31" s="0" t="s">
        <v>2769</v>
      </c>
      <c r="C31" s="0" t="s">
        <v>2770</v>
      </c>
      <c r="D31" s="0" t="s">
        <v>2769</v>
      </c>
      <c r="E31" s="0" t="s">
        <v>2770</v>
      </c>
      <c r="F31" s="0" t="s">
        <v>2748</v>
      </c>
      <c r="G31" s="0" t="s">
        <v>1586</v>
      </c>
    </row>
    <row customHeight="1" ht="11.25">
      <c r="A32" s="373" t="s">
        <v>16</v>
      </c>
      <c r="B32" s="0" t="s">
        <v>2771</v>
      </c>
      <c r="C32" s="0" t="s">
        <v>2772</v>
      </c>
      <c r="D32" s="0" t="s">
        <v>2771</v>
      </c>
      <c r="E32" s="0" t="s">
        <v>2772</v>
      </c>
      <c r="F32" s="0" t="s">
        <v>2748</v>
      </c>
      <c r="G32" s="0" t="s">
        <v>1588</v>
      </c>
    </row>
    <row customHeight="1" ht="11.25">
      <c r="A33" s="373" t="s">
        <v>16</v>
      </c>
      <c r="B33" s="0" t="s">
        <v>2773</v>
      </c>
      <c r="C33" s="0" t="s">
        <v>2774</v>
      </c>
      <c r="D33" s="0" t="s">
        <v>2773</v>
      </c>
      <c r="E33" s="0" t="s">
        <v>2774</v>
      </c>
      <c r="F33" s="0" t="s">
        <v>2748</v>
      </c>
      <c r="G33" s="0" t="s">
        <v>1590</v>
      </c>
    </row>
    <row customHeight="1" ht="11.25">
      <c r="A34" s="373" t="s">
        <v>16</v>
      </c>
      <c r="B34" s="0" t="s">
        <v>2775</v>
      </c>
      <c r="C34" s="0" t="s">
        <v>2776</v>
      </c>
      <c r="D34" s="0" t="s">
        <v>2775</v>
      </c>
      <c r="E34" s="0" t="s">
        <v>2776</v>
      </c>
      <c r="F34" s="0" t="s">
        <v>2748</v>
      </c>
      <c r="G34" s="0" t="s">
        <v>1592</v>
      </c>
    </row>
    <row customHeight="1" ht="11.25">
      <c r="A35" s="373" t="s">
        <v>16</v>
      </c>
      <c r="B35" s="0" t="s">
        <v>2777</v>
      </c>
      <c r="C35" s="0" t="s">
        <v>2778</v>
      </c>
      <c r="D35" s="0" t="s">
        <v>2777</v>
      </c>
      <c r="E35" s="0" t="s">
        <v>2778</v>
      </c>
      <c r="F35" s="0" t="s">
        <v>2748</v>
      </c>
      <c r="G35" s="0" t="s">
        <v>1597</v>
      </c>
    </row>
    <row customHeight="1" ht="11.25">
      <c r="A36" s="373" t="s">
        <v>16</v>
      </c>
      <c r="B36" s="0" t="s">
        <v>2779</v>
      </c>
      <c r="C36" s="0" t="s">
        <v>2780</v>
      </c>
      <c r="D36" s="0" t="s">
        <v>2779</v>
      </c>
      <c r="E36" s="0" t="s">
        <v>2780</v>
      </c>
      <c r="F36" s="0" t="s">
        <v>2748</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EC1D8-114A-BE88-9C98-40E8D4046C9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2781</v>
      </c>
      <c r="B1" s="835" t="s">
        <v>2782</v>
      </c>
      <c r="C1" s="1159" t="s">
        <v>2783</v>
      </c>
      <c r="D1" s="835" t="s">
        <v>2784</v>
      </c>
      <c r="E1" s="835" t="s">
        <v>2785</v>
      </c>
      <c r="F1" s="1159" t="s">
        <v>2786</v>
      </c>
      <c r="G1" s="1159" t="s">
        <v>2787</v>
      </c>
      <c r="H1" s="1159" t="s">
        <v>2788</v>
      </c>
      <c r="I1" s="1159" t="s">
        <v>2789</v>
      </c>
    </row>
    <row customHeight="1" ht="11.25">
      <c r="A2" s="1691" t="s">
        <v>108</v>
      </c>
      <c r="B2" s="1691" t="s">
        <v>2790</v>
      </c>
      <c r="C2" s="1691" t="s">
        <v>22</v>
      </c>
      <c r="D2" s="1691" t="s">
        <v>2791</v>
      </c>
      <c r="E2" s="1691" t="s">
        <v>2792</v>
      </c>
      <c r="F2" s="1691" t="s">
        <v>22</v>
      </c>
      <c r="G2" s="1691" t="s">
        <v>22</v>
      </c>
      <c r="H2" s="1691" t="s">
        <v>22</v>
      </c>
      <c r="I2" s="1691" t="s">
        <v>22</v>
      </c>
    </row>
    <row customHeight="1" ht="11.25">
      <c r="A3" s="1691" t="s">
        <v>109</v>
      </c>
      <c r="B3" s="1691" t="s">
        <v>2793</v>
      </c>
      <c r="C3" s="1691" t="s">
        <v>22</v>
      </c>
      <c r="D3" s="1691" t="s">
        <v>2791</v>
      </c>
      <c r="E3" s="1691" t="s">
        <v>2794</v>
      </c>
      <c r="F3" s="1691" t="s">
        <v>22</v>
      </c>
      <c r="G3" s="1691" t="s">
        <v>22</v>
      </c>
      <c r="H3" s="1691" t="s">
        <v>22</v>
      </c>
      <c r="I3" s="1691" t="s">
        <v>22</v>
      </c>
    </row>
    <row customHeight="1" ht="11.25">
      <c r="A4" s="1691" t="s">
        <v>89</v>
      </c>
      <c r="B4" s="1691" t="s">
        <v>2795</v>
      </c>
      <c r="C4" s="1691" t="s">
        <v>22</v>
      </c>
      <c r="D4" s="1691" t="s">
        <v>2796</v>
      </c>
      <c r="E4" s="1691" t="s">
        <v>2797</v>
      </c>
      <c r="F4" s="1691" t="s">
        <v>22</v>
      </c>
      <c r="G4" s="1691" t="s">
        <v>22</v>
      </c>
      <c r="H4" s="1691" t="s">
        <v>22</v>
      </c>
      <c r="I4" s="1691" t="s">
        <v>22</v>
      </c>
    </row>
    <row customHeight="1" ht="11.25">
      <c r="A5" s="1691" t="s">
        <v>90</v>
      </c>
      <c r="B5" s="1691" t="s">
        <v>2798</v>
      </c>
      <c r="C5" s="1691" t="s">
        <v>22</v>
      </c>
      <c r="D5" s="1691" t="s">
        <v>2799</v>
      </c>
      <c r="E5" s="1691" t="s">
        <v>2797</v>
      </c>
      <c r="F5" s="1691" t="s">
        <v>22</v>
      </c>
      <c r="G5" s="1691" t="s">
        <v>22</v>
      </c>
      <c r="H5" s="1691" t="s">
        <v>22</v>
      </c>
      <c r="I5" s="1691" t="s">
        <v>22</v>
      </c>
    </row>
    <row customHeight="1" ht="11.25">
      <c r="A6" s="1691" t="s">
        <v>98</v>
      </c>
      <c r="B6" s="1691" t="s">
        <v>2800</v>
      </c>
      <c r="C6" s="1691" t="s">
        <v>22</v>
      </c>
      <c r="D6" s="1691" t="s">
        <v>2801</v>
      </c>
      <c r="E6" s="1691" t="s">
        <v>2802</v>
      </c>
      <c r="F6" s="1691" t="s">
        <v>22</v>
      </c>
      <c r="G6" s="1691" t="s">
        <v>22</v>
      </c>
      <c r="H6" s="1691" t="s">
        <v>22</v>
      </c>
      <c r="I6" s="1691" t="s">
        <v>22</v>
      </c>
    </row>
    <row customHeight="1" ht="11.25">
      <c r="A7" s="1691" t="s">
        <v>91</v>
      </c>
      <c r="B7" s="1691" t="s">
        <v>2803</v>
      </c>
      <c r="C7" s="1691" t="s">
        <v>22</v>
      </c>
      <c r="D7" s="1691" t="s">
        <v>2804</v>
      </c>
      <c r="E7" s="1691" t="s">
        <v>2805</v>
      </c>
      <c r="F7" s="1691" t="s">
        <v>22</v>
      </c>
      <c r="G7" s="1691" t="s">
        <v>22</v>
      </c>
      <c r="H7" s="1691" t="s">
        <v>22</v>
      </c>
      <c r="I7" s="1691" t="s">
        <v>22</v>
      </c>
    </row>
    <row customHeight="1" ht="11.25">
      <c r="A8" s="1691" t="s">
        <v>92</v>
      </c>
      <c r="B8" s="1691" t="s">
        <v>2806</v>
      </c>
      <c r="C8" s="1691" t="s">
        <v>22</v>
      </c>
      <c r="D8" s="1691" t="s">
        <v>2807</v>
      </c>
      <c r="E8" s="1691" t="s">
        <v>2794</v>
      </c>
      <c r="F8" s="1691" t="s">
        <v>22</v>
      </c>
      <c r="G8" s="1691" t="s">
        <v>22</v>
      </c>
      <c r="H8" s="1691" t="s">
        <v>22</v>
      </c>
      <c r="I8" s="1691" t="s">
        <v>22</v>
      </c>
    </row>
    <row customHeight="1" ht="11.25">
      <c r="A9" s="1691" t="s">
        <v>110</v>
      </c>
      <c r="B9" s="1691" t="s">
        <v>2808</v>
      </c>
      <c r="C9" s="1691" t="s">
        <v>22</v>
      </c>
      <c r="D9" s="1691" t="s">
        <v>2807</v>
      </c>
      <c r="E9" s="1691" t="s">
        <v>2794</v>
      </c>
      <c r="F9" s="1691" t="s">
        <v>22</v>
      </c>
      <c r="G9" s="1691" t="s">
        <v>22</v>
      </c>
      <c r="H9" s="1691" t="s">
        <v>22</v>
      </c>
      <c r="I9" s="1691" t="s">
        <v>22</v>
      </c>
    </row>
    <row customHeight="1" ht="11.25">
      <c r="A10" s="1691" t="s">
        <v>153</v>
      </c>
      <c r="B10" s="1691" t="s">
        <v>2809</v>
      </c>
      <c r="C10" s="1691" t="s">
        <v>22</v>
      </c>
      <c r="D10" s="1691" t="s">
        <v>2810</v>
      </c>
      <c r="E10" s="1691" t="s">
        <v>2797</v>
      </c>
      <c r="F10" s="1691" t="s">
        <v>22</v>
      </c>
      <c r="G10" s="1691" t="s">
        <v>22</v>
      </c>
      <c r="H10" s="1691" t="s">
        <v>22</v>
      </c>
      <c r="I10" s="1691" t="s">
        <v>22</v>
      </c>
    </row>
    <row customHeight="1" ht="11.25">
      <c r="A11" s="1691" t="s">
        <v>154</v>
      </c>
      <c r="B11" s="1691" t="s">
        <v>2811</v>
      </c>
      <c r="C11" s="1691" t="s">
        <v>22</v>
      </c>
      <c r="D11" s="1691" t="s">
        <v>2810</v>
      </c>
      <c r="E11" s="1691" t="s">
        <v>2812</v>
      </c>
      <c r="F11" s="1691" t="s">
        <v>22</v>
      </c>
      <c r="G11" s="1691" t="s">
        <v>22</v>
      </c>
      <c r="H11" s="1691" t="s">
        <v>22</v>
      </c>
      <c r="I11" s="1691" t="s">
        <v>22</v>
      </c>
    </row>
    <row customHeight="1" ht="11.25">
      <c r="A12" s="1691" t="s">
        <v>155</v>
      </c>
      <c r="B12" s="1691" t="s">
        <v>2813</v>
      </c>
      <c r="C12" s="1691" t="s">
        <v>22</v>
      </c>
      <c r="D12" s="1691" t="s">
        <v>2814</v>
      </c>
      <c r="E12" s="1691" t="s">
        <v>2797</v>
      </c>
      <c r="F12" s="1691" t="s">
        <v>22</v>
      </c>
      <c r="G12" s="1691" t="s">
        <v>22</v>
      </c>
      <c r="H12" s="1691" t="s">
        <v>22</v>
      </c>
      <c r="I12" s="1691" t="s">
        <v>22</v>
      </c>
    </row>
    <row customHeight="1" ht="11.25">
      <c r="A13" s="1691" t="s">
        <v>156</v>
      </c>
      <c r="B13" s="1691" t="s">
        <v>2815</v>
      </c>
      <c r="C13" s="1691" t="s">
        <v>22</v>
      </c>
      <c r="D13" s="1691" t="s">
        <v>2814</v>
      </c>
      <c r="E13" s="1691" t="s">
        <v>2797</v>
      </c>
      <c r="F13" s="1691" t="s">
        <v>22</v>
      </c>
      <c r="G13" s="1691" t="s">
        <v>22</v>
      </c>
      <c r="H13" s="1691" t="s">
        <v>22</v>
      </c>
      <c r="I13" s="1691" t="s">
        <v>22</v>
      </c>
    </row>
    <row customHeight="1" ht="11.25">
      <c r="A14" s="1691" t="s">
        <v>157</v>
      </c>
      <c r="B14" s="1691" t="s">
        <v>2816</v>
      </c>
      <c r="C14" s="1691" t="s">
        <v>22</v>
      </c>
      <c r="D14" s="1691" t="s">
        <v>2796</v>
      </c>
      <c r="E14" s="1691" t="s">
        <v>2797</v>
      </c>
      <c r="F14" s="1691" t="s">
        <v>22</v>
      </c>
      <c r="G14" s="1691" t="s">
        <v>22</v>
      </c>
      <c r="H14" s="1691" t="s">
        <v>22</v>
      </c>
      <c r="I14" s="1691" t="s">
        <v>22</v>
      </c>
    </row>
    <row customHeight="1" ht="11.25">
      <c r="A15" s="1691" t="s">
        <v>158</v>
      </c>
      <c r="B15" s="1691" t="s">
        <v>2817</v>
      </c>
      <c r="C15" s="1691" t="s">
        <v>22</v>
      </c>
      <c r="D15" s="1691" t="s">
        <v>2818</v>
      </c>
      <c r="E15" s="1691" t="s">
        <v>2802</v>
      </c>
      <c r="F15" s="1691" t="s">
        <v>22</v>
      </c>
      <c r="G15" s="1691" t="s">
        <v>22</v>
      </c>
      <c r="H15" s="1691" t="s">
        <v>22</v>
      </c>
      <c r="I15" s="1691" t="s">
        <v>22</v>
      </c>
    </row>
    <row customHeight="1" ht="11.25">
      <c r="A16" s="1691" t="s">
        <v>1467</v>
      </c>
      <c r="B16" s="1691" t="s">
        <v>2819</v>
      </c>
      <c r="C16" s="1691" t="s">
        <v>22</v>
      </c>
      <c r="D16" s="1691" t="s">
        <v>2818</v>
      </c>
      <c r="E16" s="1691" t="s">
        <v>2802</v>
      </c>
      <c r="F16" s="1691" t="s">
        <v>22</v>
      </c>
      <c r="G16" s="1691" t="s">
        <v>22</v>
      </c>
      <c r="H16" s="1691" t="s">
        <v>22</v>
      </c>
      <c r="I16" s="1691" t="s">
        <v>22</v>
      </c>
    </row>
    <row customHeight="1" ht="11.25">
      <c r="A17" s="1691" t="s">
        <v>1473</v>
      </c>
      <c r="B17" s="1691" t="s">
        <v>2820</v>
      </c>
      <c r="C17" s="1691" t="s">
        <v>22</v>
      </c>
      <c r="D17" s="1691" t="s">
        <v>2818</v>
      </c>
      <c r="E17" s="1691" t="s">
        <v>2812</v>
      </c>
      <c r="F17" s="1691" t="s">
        <v>22</v>
      </c>
      <c r="G17" s="1691" t="s">
        <v>22</v>
      </c>
      <c r="H17" s="1691" t="s">
        <v>22</v>
      </c>
      <c r="I17" s="1691" t="s">
        <v>22</v>
      </c>
    </row>
    <row customHeight="1" ht="11.25">
      <c r="A18" s="1691" t="s">
        <v>1485</v>
      </c>
      <c r="B18" s="1691" t="s">
        <v>2821</v>
      </c>
      <c r="C18" s="1691" t="s">
        <v>22</v>
      </c>
      <c r="D18" s="1691" t="s">
        <v>2822</v>
      </c>
      <c r="E18" s="1691" t="s">
        <v>2802</v>
      </c>
      <c r="F18" s="1691" t="s">
        <v>22</v>
      </c>
      <c r="G18" s="1691" t="s">
        <v>22</v>
      </c>
      <c r="H18" s="1691" t="s">
        <v>22</v>
      </c>
      <c r="I18" s="1691" t="s">
        <v>22</v>
      </c>
    </row>
    <row customHeight="1" ht="11.25">
      <c r="A19" s="1691" t="s">
        <v>1499</v>
      </c>
      <c r="B19" s="1691" t="s">
        <v>2823</v>
      </c>
      <c r="C19" s="1691" t="s">
        <v>22</v>
      </c>
      <c r="D19" s="1691" t="s">
        <v>2824</v>
      </c>
      <c r="E19" s="1691" t="s">
        <v>2802</v>
      </c>
      <c r="F19" s="1691" t="s">
        <v>22</v>
      </c>
      <c r="G19" s="1691" t="s">
        <v>22</v>
      </c>
      <c r="H19" s="1691" t="s">
        <v>22</v>
      </c>
      <c r="I19" s="1691" t="s">
        <v>22</v>
      </c>
    </row>
    <row customHeight="1" ht="11.25">
      <c r="A20" s="1691" t="s">
        <v>1511</v>
      </c>
      <c r="B20" s="1691" t="s">
        <v>2825</v>
      </c>
      <c r="C20" s="1691" t="s">
        <v>22</v>
      </c>
      <c r="D20" s="1691" t="s">
        <v>2796</v>
      </c>
      <c r="E20" s="1691" t="s">
        <v>2797</v>
      </c>
      <c r="F20" s="1691" t="s">
        <v>22</v>
      </c>
      <c r="G20" s="1691" t="s">
        <v>22</v>
      </c>
      <c r="H20" s="1691" t="s">
        <v>22</v>
      </c>
      <c r="I20" s="1691" t="s">
        <v>22</v>
      </c>
    </row>
    <row customHeight="1" ht="11.25">
      <c r="A21" s="1691" t="s">
        <v>1520</v>
      </c>
      <c r="B21" s="1691" t="s">
        <v>2826</v>
      </c>
      <c r="C21" s="1691" t="s">
        <v>22</v>
      </c>
      <c r="D21" s="1691" t="s">
        <v>2827</v>
      </c>
      <c r="E21" s="1691" t="s">
        <v>2794</v>
      </c>
      <c r="F21" s="1691" t="s">
        <v>22</v>
      </c>
      <c r="G21" s="1691" t="s">
        <v>22</v>
      </c>
      <c r="H21" s="1691" t="s">
        <v>22</v>
      </c>
      <c r="I21" s="1691" t="s">
        <v>22</v>
      </c>
    </row>
    <row customHeight="1" ht="11.25">
      <c r="A22" s="1691" t="s">
        <v>1536</v>
      </c>
      <c r="B22" s="1691" t="s">
        <v>2828</v>
      </c>
      <c r="C22" s="1691" t="s">
        <v>22</v>
      </c>
      <c r="D22" s="1691" t="s">
        <v>2827</v>
      </c>
      <c r="E22" s="1691" t="s">
        <v>2794</v>
      </c>
      <c r="F22" s="1691" t="s">
        <v>22</v>
      </c>
      <c r="G22" s="1691" t="s">
        <v>22</v>
      </c>
      <c r="H22" s="1691" t="s">
        <v>22</v>
      </c>
      <c r="I22" s="1691" t="s">
        <v>22</v>
      </c>
    </row>
    <row customHeight="1" ht="11.25">
      <c r="A23" s="1691" t="s">
        <v>1543</v>
      </c>
      <c r="B23" s="1691" t="s">
        <v>2829</v>
      </c>
      <c r="C23" s="1691" t="s">
        <v>22</v>
      </c>
      <c r="D23" s="1691" t="s">
        <v>2810</v>
      </c>
      <c r="E23" s="1691" t="s">
        <v>2797</v>
      </c>
      <c r="F23" s="1691" t="s">
        <v>22</v>
      </c>
      <c r="G23" s="1691" t="s">
        <v>22</v>
      </c>
      <c r="H23" s="1691" t="s">
        <v>22</v>
      </c>
      <c r="I23" s="1691" t="s">
        <v>22</v>
      </c>
    </row>
    <row customHeight="1" ht="11.25">
      <c r="A24" s="1691" t="s">
        <v>1551</v>
      </c>
      <c r="B24" s="1691" t="s">
        <v>2830</v>
      </c>
      <c r="C24" s="1691" t="s">
        <v>22</v>
      </c>
      <c r="D24" s="1691" t="s">
        <v>2831</v>
      </c>
      <c r="E24" s="1691" t="s">
        <v>2812</v>
      </c>
      <c r="F24" s="1691" t="s">
        <v>22</v>
      </c>
      <c r="G24" s="1691" t="s">
        <v>22</v>
      </c>
      <c r="H24" s="1691" t="s">
        <v>22</v>
      </c>
      <c r="I24" s="1691" t="s">
        <v>22</v>
      </c>
    </row>
    <row customHeight="1" ht="11.25">
      <c r="A25" s="1691" t="s">
        <v>1558</v>
      </c>
      <c r="B25" s="1691" t="s">
        <v>2832</v>
      </c>
      <c r="C25" s="1691" t="s">
        <v>22</v>
      </c>
      <c r="D25" s="1691" t="s">
        <v>2796</v>
      </c>
      <c r="E25" s="1691" t="s">
        <v>2797</v>
      </c>
      <c r="F25" s="1691" t="s">
        <v>22</v>
      </c>
      <c r="G25" s="1691" t="s">
        <v>22</v>
      </c>
      <c r="H25" s="1691" t="s">
        <v>22</v>
      </c>
      <c r="I25" s="1691" t="s">
        <v>22</v>
      </c>
    </row>
    <row customHeight="1" ht="11.25">
      <c r="A26" s="1691" t="s">
        <v>1562</v>
      </c>
      <c r="B26" s="1691" t="s">
        <v>2833</v>
      </c>
      <c r="C26" s="1691" t="s">
        <v>22</v>
      </c>
      <c r="D26" s="1691" t="s">
        <v>2796</v>
      </c>
      <c r="E26" s="1691" t="s">
        <v>2797</v>
      </c>
      <c r="F26" s="1691" t="s">
        <v>22</v>
      </c>
      <c r="G26" s="1691" t="s">
        <v>22</v>
      </c>
      <c r="H26" s="1691" t="s">
        <v>22</v>
      </c>
      <c r="I26" s="1691" t="s">
        <v>22</v>
      </c>
    </row>
    <row customHeight="1" ht="11.25">
      <c r="A27" s="1691" t="s">
        <v>1567</v>
      </c>
      <c r="B27" s="1691" t="s">
        <v>2834</v>
      </c>
      <c r="C27" s="1691" t="s">
        <v>22</v>
      </c>
      <c r="D27" s="1691" t="s">
        <v>2796</v>
      </c>
      <c r="E27" s="1691" t="s">
        <v>2797</v>
      </c>
      <c r="F27" s="1691" t="s">
        <v>22</v>
      </c>
      <c r="G27" s="1691" t="s">
        <v>22</v>
      </c>
      <c r="H27" s="1691" t="s">
        <v>22</v>
      </c>
      <c r="I2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EE868-A5D8-FF38-C9B5-752BC3822F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99376-1428-0CCB-4CF6-7E5EC56430B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CB918-60E8-894E-568F-357335C646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2835</v>
      </c>
    </row>
    <row customHeight="1" ht="11.25">
      <c r="A2" s="183" t="s">
        <v>97</v>
      </c>
      <c r="B2" s="183" t="s">
        <v>2836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AF418-3E99-A548-2F88-816BE70BEE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2837</v>
      </c>
      <c r="B1" s="835" t="s">
        <v>2838</v>
      </c>
    </row>
    <row customHeight="1" ht="11.25">
      <c r="A2" s="835">
        <v>4213775</v>
      </c>
      <c r="B2" s="835" t="s">
        <v>1223</v>
      </c>
    </row>
    <row customHeight="1" ht="11.25">
      <c r="A3" s="835">
        <v>4213784</v>
      </c>
      <c r="B3" s="835" t="s">
        <v>1258</v>
      </c>
    </row>
    <row customHeight="1" ht="11.25">
      <c r="A4" s="835">
        <v>4213781</v>
      </c>
      <c r="B4" s="835" t="s">
        <v>1251</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1392</v>
      </c>
    </row>
    <row customHeight="1" ht="11.25">
      <c r="A10" s="835">
        <v>4213783</v>
      </c>
      <c r="B10" s="835" t="s">
        <v>1407</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77ED4-25A5-44E8-4238-CE7017FF70E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2837</v>
      </c>
      <c r="B1" s="835" t="s">
        <v>2839</v>
      </c>
    </row>
    <row customHeight="1" ht="11.25">
      <c r="A2" s="835" t="s">
        <v>117</v>
      </c>
      <c r="B2" s="835" t="s">
        <v>1506</v>
      </c>
    </row>
    <row customHeight="1" ht="11.25">
      <c r="A3" s="835" t="s">
        <v>2840</v>
      </c>
      <c r="B3" s="835" t="s">
        <v>1516</v>
      </c>
    </row>
    <row customHeight="1" ht="11.25">
      <c r="A4" s="835" t="s">
        <v>2841</v>
      </c>
      <c r="B4" s="835" t="s">
        <v>1525</v>
      </c>
    </row>
    <row customHeight="1" ht="11.25">
      <c r="A5" s="835" t="s">
        <v>2842</v>
      </c>
      <c r="B5" s="835" t="s">
        <v>1534</v>
      </c>
    </row>
    <row customHeight="1" ht="11.25">
      <c r="A6" s="835" t="s">
        <v>2843</v>
      </c>
      <c r="B6" s="835" t="s">
        <v>1540</v>
      </c>
    </row>
    <row customHeight="1" ht="11.25">
      <c r="A7" s="835" t="s">
        <v>2844</v>
      </c>
      <c r="B7" s="835" t="s">
        <v>1548</v>
      </c>
    </row>
    <row customHeight="1" ht="11.25">
      <c r="A8" s="835" t="s">
        <v>2845</v>
      </c>
      <c r="B8" s="835"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F01D1-0F03-8978-8C08-0C20DE791CDE}"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108</v>
      </c>
    </row>
    <row customHeight="1" ht="11.25">
      <c r="A3" s="0" t="s">
        <v>16</v>
      </c>
      <c r="B3" s="0" t="s">
        <v>2714</v>
      </c>
      <c r="C3" s="0" t="s">
        <v>2715</v>
      </c>
      <c r="D3" s="0" t="s">
        <v>2714</v>
      </c>
      <c r="E3" s="0" t="s">
        <v>2715</v>
      </c>
      <c r="F3" s="0" t="s">
        <v>2713</v>
      </c>
      <c r="G3" s="0" t="s">
        <v>109</v>
      </c>
    </row>
    <row customHeight="1" ht="11.25">
      <c r="A4" s="0" t="s">
        <v>16</v>
      </c>
      <c r="B4" s="0" t="s">
        <v>2716</v>
      </c>
      <c r="C4" s="0" t="s">
        <v>2717</v>
      </c>
      <c r="D4" s="0" t="s">
        <v>2716</v>
      </c>
      <c r="E4" s="0" t="s">
        <v>2717</v>
      </c>
      <c r="F4" s="0" t="s">
        <v>2713</v>
      </c>
      <c r="G4" s="0" t="s">
        <v>89</v>
      </c>
    </row>
    <row customHeight="1" ht="11.25">
      <c r="A5" s="0" t="s">
        <v>16</v>
      </c>
      <c r="B5" s="0" t="s">
        <v>2718</v>
      </c>
      <c r="C5" s="0" t="s">
        <v>2719</v>
      </c>
      <c r="D5" s="0" t="s">
        <v>2718</v>
      </c>
      <c r="E5" s="0" t="s">
        <v>2719</v>
      </c>
      <c r="F5" s="0" t="s">
        <v>2713</v>
      </c>
      <c r="G5" s="0" t="s">
        <v>90</v>
      </c>
    </row>
    <row customHeight="1" ht="11.25">
      <c r="A6" s="0" t="s">
        <v>16</v>
      </c>
      <c r="B6" s="0" t="s">
        <v>99</v>
      </c>
      <c r="C6" s="0" t="s">
        <v>100</v>
      </c>
      <c r="D6" s="0" t="s">
        <v>99</v>
      </c>
      <c r="E6" s="0" t="s">
        <v>100</v>
      </c>
      <c r="F6" s="0" t="s">
        <v>2713</v>
      </c>
      <c r="G6" s="0" t="s">
        <v>98</v>
      </c>
    </row>
    <row customHeight="1" ht="11.25">
      <c r="A7" s="0" t="s">
        <v>16</v>
      </c>
      <c r="B7" s="0" t="s">
        <v>2720</v>
      </c>
      <c r="C7" s="0" t="s">
        <v>2721</v>
      </c>
      <c r="D7" s="0" t="s">
        <v>2720</v>
      </c>
      <c r="E7" s="0" t="s">
        <v>2721</v>
      </c>
      <c r="F7" s="0" t="s">
        <v>2713</v>
      </c>
      <c r="G7" s="0" t="s">
        <v>91</v>
      </c>
    </row>
    <row customHeight="1" ht="11.25">
      <c r="A8" s="0" t="s">
        <v>16</v>
      </c>
      <c r="B8" s="0" t="s">
        <v>2722</v>
      </c>
      <c r="C8" s="0" t="s">
        <v>2723</v>
      </c>
      <c r="D8" s="0" t="s">
        <v>2722</v>
      </c>
      <c r="E8" s="0" t="s">
        <v>2723</v>
      </c>
      <c r="F8" s="0" t="s">
        <v>2713</v>
      </c>
      <c r="G8" s="0" t="s">
        <v>92</v>
      </c>
    </row>
    <row customHeight="1" ht="11.25">
      <c r="A9" s="0" t="s">
        <v>16</v>
      </c>
      <c r="B9" s="0" t="s">
        <v>2724</v>
      </c>
      <c r="C9" s="0" t="s">
        <v>2725</v>
      </c>
      <c r="D9" s="0" t="s">
        <v>2724</v>
      </c>
      <c r="E9" s="0" t="s">
        <v>2725</v>
      </c>
      <c r="F9" s="0" t="s">
        <v>2713</v>
      </c>
      <c r="G9" s="0" t="s">
        <v>110</v>
      </c>
    </row>
    <row customHeight="1" ht="11.25">
      <c r="A10" s="0" t="s">
        <v>16</v>
      </c>
      <c r="B10" s="0" t="s">
        <v>2726</v>
      </c>
      <c r="C10" s="0" t="s">
        <v>2727</v>
      </c>
      <c r="D10" s="0" t="s">
        <v>2726</v>
      </c>
      <c r="E10" s="0" t="s">
        <v>2727</v>
      </c>
      <c r="F10" s="0" t="s">
        <v>2713</v>
      </c>
      <c r="G10" s="0" t="s">
        <v>153</v>
      </c>
    </row>
    <row customHeight="1" ht="11.25">
      <c r="A11" s="0" t="s">
        <v>16</v>
      </c>
      <c r="B11" s="0" t="s">
        <v>2728</v>
      </c>
      <c r="C11" s="0" t="s">
        <v>2729</v>
      </c>
      <c r="D11" s="0" t="s">
        <v>2728</v>
      </c>
      <c r="E11" s="0" t="s">
        <v>2729</v>
      </c>
      <c r="F11" s="0" t="s">
        <v>2713</v>
      </c>
      <c r="G11" s="0" t="s">
        <v>154</v>
      </c>
    </row>
    <row customHeight="1" ht="11.25">
      <c r="A12" s="0" t="s">
        <v>16</v>
      </c>
      <c r="B12" s="0" t="s">
        <v>2730</v>
      </c>
      <c r="C12" s="0" t="s">
        <v>2731</v>
      </c>
      <c r="D12" s="0" t="s">
        <v>2730</v>
      </c>
      <c r="E12" s="0" t="s">
        <v>2731</v>
      </c>
      <c r="F12" s="0" t="s">
        <v>2713</v>
      </c>
      <c r="G12" s="0" t="s">
        <v>155</v>
      </c>
    </row>
    <row customHeight="1" ht="11.25">
      <c r="A13" s="0" t="s">
        <v>16</v>
      </c>
      <c r="B13" s="0" t="s">
        <v>2732</v>
      </c>
      <c r="C13" s="0" t="s">
        <v>2733</v>
      </c>
      <c r="D13" s="0" t="s">
        <v>2732</v>
      </c>
      <c r="E13" s="0" t="s">
        <v>2733</v>
      </c>
      <c r="F13" s="0" t="s">
        <v>2713</v>
      </c>
      <c r="G13" s="0" t="s">
        <v>156</v>
      </c>
    </row>
    <row customHeight="1" ht="11.25">
      <c r="A14" s="0" t="s">
        <v>16</v>
      </c>
      <c r="B14" s="0" t="s">
        <v>2734</v>
      </c>
      <c r="C14" s="0" t="s">
        <v>2735</v>
      </c>
      <c r="D14" s="0" t="s">
        <v>2734</v>
      </c>
      <c r="E14" s="0" t="s">
        <v>2735</v>
      </c>
      <c r="F14" s="0" t="s">
        <v>2713</v>
      </c>
      <c r="G14" s="0" t="s">
        <v>157</v>
      </c>
    </row>
    <row customHeight="1" ht="11.25">
      <c r="A15" s="0" t="s">
        <v>16</v>
      </c>
      <c r="B15" s="0" t="s">
        <v>2736</v>
      </c>
      <c r="C15" s="0" t="s">
        <v>2737</v>
      </c>
      <c r="D15" s="0" t="s">
        <v>2736</v>
      </c>
      <c r="E15" s="0" t="s">
        <v>2737</v>
      </c>
      <c r="F15" s="0" t="s">
        <v>2713</v>
      </c>
      <c r="G15" s="0" t="s">
        <v>158</v>
      </c>
    </row>
    <row customHeight="1" ht="11.25">
      <c r="A16" s="0" t="s">
        <v>16</v>
      </c>
      <c r="B16" s="0" t="s">
        <v>2738</v>
      </c>
      <c r="C16" s="0" t="s">
        <v>2739</v>
      </c>
      <c r="D16" s="0" t="s">
        <v>2738</v>
      </c>
      <c r="E16" s="0" t="s">
        <v>2739</v>
      </c>
      <c r="F16" s="0" t="s">
        <v>2713</v>
      </c>
      <c r="G16" s="0" t="s">
        <v>1467</v>
      </c>
    </row>
    <row customHeight="1" ht="11.25">
      <c r="A17" s="0" t="s">
        <v>16</v>
      </c>
      <c r="B17" s="0" t="s">
        <v>2740</v>
      </c>
      <c r="C17" s="0" t="s">
        <v>2741</v>
      </c>
      <c r="D17" s="0" t="s">
        <v>2740</v>
      </c>
      <c r="E17" s="0" t="s">
        <v>2741</v>
      </c>
      <c r="F17" s="0" t="s">
        <v>2713</v>
      </c>
      <c r="G17" s="0" t="s">
        <v>1473</v>
      </c>
    </row>
    <row customHeight="1" ht="11.25">
      <c r="A18" s="0" t="s">
        <v>16</v>
      </c>
      <c r="B18" s="0" t="s">
        <v>2742</v>
      </c>
      <c r="C18" s="0" t="s">
        <v>2743</v>
      </c>
      <c r="D18" s="0" t="s">
        <v>2742</v>
      </c>
      <c r="E18" s="0" t="s">
        <v>2743</v>
      </c>
      <c r="F18" s="0" t="s">
        <v>2713</v>
      </c>
      <c r="G18" s="0" t="s">
        <v>1485</v>
      </c>
    </row>
    <row customHeight="1" ht="11.25">
      <c r="A19" s="0" t="s">
        <v>16</v>
      </c>
      <c r="B19" s="0" t="s">
        <v>2744</v>
      </c>
      <c r="C19" s="0" t="s">
        <v>2745</v>
      </c>
      <c r="D19" s="0" t="s">
        <v>2744</v>
      </c>
      <c r="E19" s="0" t="s">
        <v>2745</v>
      </c>
      <c r="F19" s="0" t="s">
        <v>2713</v>
      </c>
      <c r="G19" s="0" t="s">
        <v>1499</v>
      </c>
    </row>
    <row customHeight="1" ht="11.25">
      <c r="A20" s="0" t="s">
        <v>16</v>
      </c>
      <c r="B20" s="0" t="s">
        <v>2746</v>
      </c>
      <c r="C20" s="0" t="s">
        <v>2747</v>
      </c>
      <c r="D20" s="0" t="s">
        <v>2746</v>
      </c>
      <c r="E20" s="0" t="s">
        <v>2747</v>
      </c>
      <c r="F20" s="0" t="s">
        <v>2748</v>
      </c>
      <c r="G20" s="0" t="s">
        <v>1511</v>
      </c>
    </row>
    <row customHeight="1" ht="11.25">
      <c r="A21" s="0" t="s">
        <v>16</v>
      </c>
      <c r="B21" s="0" t="s">
        <v>2749</v>
      </c>
      <c r="C21" s="0" t="s">
        <v>2750</v>
      </c>
      <c r="D21" s="0" t="s">
        <v>2749</v>
      </c>
      <c r="E21" s="0" t="s">
        <v>2750</v>
      </c>
      <c r="F21" s="0" t="s">
        <v>2748</v>
      </c>
      <c r="G21" s="0" t="s">
        <v>1520</v>
      </c>
    </row>
    <row customHeight="1" ht="11.25">
      <c r="A22" s="0" t="s">
        <v>16</v>
      </c>
      <c r="B22" s="0" t="s">
        <v>2751</v>
      </c>
      <c r="C22" s="0" t="s">
        <v>2752</v>
      </c>
      <c r="D22" s="0" t="s">
        <v>2751</v>
      </c>
      <c r="E22" s="0" t="s">
        <v>2752</v>
      </c>
      <c r="F22" s="0" t="s">
        <v>2748</v>
      </c>
      <c r="G22" s="0" t="s">
        <v>1536</v>
      </c>
    </row>
    <row customHeight="1" ht="11.25">
      <c r="A23" s="0" t="s">
        <v>16</v>
      </c>
      <c r="B23" s="0" t="s">
        <v>2753</v>
      </c>
      <c r="C23" s="0" t="s">
        <v>2754</v>
      </c>
      <c r="D23" s="0" t="s">
        <v>2753</v>
      </c>
      <c r="E23" s="0" t="s">
        <v>2754</v>
      </c>
      <c r="F23" s="0" t="s">
        <v>2748</v>
      </c>
      <c r="G23" s="0" t="s">
        <v>1543</v>
      </c>
    </row>
    <row customHeight="1" ht="11.25">
      <c r="A24" s="0" t="s">
        <v>16</v>
      </c>
      <c r="B24" s="0" t="s">
        <v>2755</v>
      </c>
      <c r="C24" s="0" t="s">
        <v>2756</v>
      </c>
      <c r="D24" s="0" t="s">
        <v>2755</v>
      </c>
      <c r="E24" s="0" t="s">
        <v>2756</v>
      </c>
      <c r="F24" s="0" t="s">
        <v>2748</v>
      </c>
      <c r="G24" s="0" t="s">
        <v>1551</v>
      </c>
    </row>
    <row customHeight="1" ht="11.25">
      <c r="A25" s="0" t="s">
        <v>16</v>
      </c>
      <c r="B25" s="0" t="s">
        <v>2757</v>
      </c>
      <c r="C25" s="0" t="s">
        <v>2758</v>
      </c>
      <c r="D25" s="0" t="s">
        <v>2757</v>
      </c>
      <c r="E25" s="0" t="s">
        <v>2758</v>
      </c>
      <c r="F25" s="0" t="s">
        <v>2748</v>
      </c>
      <c r="G25" s="0" t="s">
        <v>1558</v>
      </c>
    </row>
    <row customHeight="1" ht="11.25">
      <c r="A26" s="0" t="s">
        <v>16</v>
      </c>
      <c r="B26" s="0" t="s">
        <v>2759</v>
      </c>
      <c r="C26" s="0" t="s">
        <v>2760</v>
      </c>
      <c r="D26" s="0" t="s">
        <v>2759</v>
      </c>
      <c r="E26" s="0" t="s">
        <v>2760</v>
      </c>
      <c r="F26" s="0" t="s">
        <v>2748</v>
      </c>
      <c r="G26" s="0" t="s">
        <v>1562</v>
      </c>
    </row>
    <row customHeight="1" ht="11.25">
      <c r="A27" s="0" t="s">
        <v>16</v>
      </c>
      <c r="B27" s="0" t="s">
        <v>2761</v>
      </c>
      <c r="C27" s="0" t="s">
        <v>2762</v>
      </c>
      <c r="D27" s="0" t="s">
        <v>2761</v>
      </c>
      <c r="E27" s="0" t="s">
        <v>2762</v>
      </c>
      <c r="F27" s="0" t="s">
        <v>2748</v>
      </c>
      <c r="G27" s="0" t="s">
        <v>1567</v>
      </c>
    </row>
    <row customHeight="1" ht="11.25">
      <c r="A28" s="0" t="s">
        <v>16</v>
      </c>
      <c r="B28" s="0" t="s">
        <v>2763</v>
      </c>
      <c r="C28" s="0" t="s">
        <v>2764</v>
      </c>
      <c r="D28" s="0" t="s">
        <v>2763</v>
      </c>
      <c r="E28" s="0" t="s">
        <v>2764</v>
      </c>
      <c r="F28" s="0" t="s">
        <v>2748</v>
      </c>
      <c r="G28" s="0" t="s">
        <v>1575</v>
      </c>
    </row>
    <row customHeight="1" ht="11.25">
      <c r="A29" s="0" t="s">
        <v>16</v>
      </c>
      <c r="B29" s="0" t="s">
        <v>2765</v>
      </c>
      <c r="C29" s="0" t="s">
        <v>2766</v>
      </c>
      <c r="D29" s="0" t="s">
        <v>2765</v>
      </c>
      <c r="E29" s="0" t="s">
        <v>2766</v>
      </c>
      <c r="F29" s="0" t="s">
        <v>2748</v>
      </c>
      <c r="G29" s="0" t="s">
        <v>1577</v>
      </c>
    </row>
    <row customHeight="1" ht="11.25">
      <c r="A30" s="0" t="s">
        <v>16</v>
      </c>
      <c r="B30" s="0" t="s">
        <v>2767</v>
      </c>
      <c r="C30" s="0" t="s">
        <v>2768</v>
      </c>
      <c r="D30" s="0" t="s">
        <v>2767</v>
      </c>
      <c r="E30" s="0" t="s">
        <v>2768</v>
      </c>
      <c r="F30" s="0" t="s">
        <v>2748</v>
      </c>
      <c r="G30" s="0" t="s">
        <v>1580</v>
      </c>
    </row>
    <row customHeight="1" ht="11.25">
      <c r="A31" s="0" t="s">
        <v>16</v>
      </c>
      <c r="B31" s="0" t="s">
        <v>2769</v>
      </c>
      <c r="C31" s="0" t="s">
        <v>2770</v>
      </c>
      <c r="D31" s="0" t="s">
        <v>2769</v>
      </c>
      <c r="E31" s="0" t="s">
        <v>2770</v>
      </c>
      <c r="F31" s="0" t="s">
        <v>2748</v>
      </c>
      <c r="G31" s="0" t="s">
        <v>1586</v>
      </c>
    </row>
    <row customHeight="1" ht="11.25">
      <c r="A32" s="0" t="s">
        <v>16</v>
      </c>
      <c r="B32" s="0" t="s">
        <v>2771</v>
      </c>
      <c r="C32" s="0" t="s">
        <v>2772</v>
      </c>
      <c r="D32" s="0" t="s">
        <v>2771</v>
      </c>
      <c r="E32" s="0" t="s">
        <v>2772</v>
      </c>
      <c r="F32" s="0" t="s">
        <v>2748</v>
      </c>
      <c r="G32" s="0" t="s">
        <v>1588</v>
      </c>
    </row>
    <row customHeight="1" ht="11.25">
      <c r="A33" s="0" t="s">
        <v>16</v>
      </c>
      <c r="B33" s="0" t="s">
        <v>2773</v>
      </c>
      <c r="C33" s="0" t="s">
        <v>2774</v>
      </c>
      <c r="D33" s="0" t="s">
        <v>2773</v>
      </c>
      <c r="E33" s="0" t="s">
        <v>2774</v>
      </c>
      <c r="F33" s="0" t="s">
        <v>2748</v>
      </c>
      <c r="G33" s="0" t="s">
        <v>1590</v>
      </c>
    </row>
    <row customHeight="1" ht="11.25">
      <c r="A34" s="0" t="s">
        <v>16</v>
      </c>
      <c r="B34" s="0" t="s">
        <v>2775</v>
      </c>
      <c r="C34" s="0" t="s">
        <v>2776</v>
      </c>
      <c r="D34" s="0" t="s">
        <v>2775</v>
      </c>
      <c r="E34" s="0" t="s">
        <v>2776</v>
      </c>
      <c r="F34" s="0" t="s">
        <v>2748</v>
      </c>
      <c r="G34" s="0" t="s">
        <v>1592</v>
      </c>
    </row>
    <row customHeight="1" ht="11.25">
      <c r="A35" s="0" t="s">
        <v>16</v>
      </c>
      <c r="B35" s="0" t="s">
        <v>2777</v>
      </c>
      <c r="C35" s="0" t="s">
        <v>2778</v>
      </c>
      <c r="D35" s="0" t="s">
        <v>2777</v>
      </c>
      <c r="E35" s="0" t="s">
        <v>2778</v>
      </c>
      <c r="F35" s="0" t="s">
        <v>2748</v>
      </c>
      <c r="G35" s="0" t="s">
        <v>1597</v>
      </c>
    </row>
    <row customHeight="1" ht="11.25">
      <c r="A36" s="0" t="s">
        <v>16</v>
      </c>
      <c r="B36" s="0" t="s">
        <v>2779</v>
      </c>
      <c r="C36" s="0" t="s">
        <v>2780</v>
      </c>
      <c r="D36" s="0" t="s">
        <v>2779</v>
      </c>
      <c r="E36" s="0" t="s">
        <v>2780</v>
      </c>
      <c r="F36" s="0" t="s">
        <v>2748</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95978-DF28-34A9-35E8-0A991FFD96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2846</v>
      </c>
      <c r="B1" s="835" t="s">
        <v>2847</v>
      </c>
      <c r="C1" s="835" t="s">
        <v>1169</v>
      </c>
    </row>
    <row customHeight="1" ht="11.25">
      <c r="A2" s="835">
        <v>4189678</v>
      </c>
      <c r="B2" s="835" t="s">
        <v>2848</v>
      </c>
      <c r="C2" s="835" t="s">
        <v>2849</v>
      </c>
    </row>
    <row customHeight="1" ht="11.25">
      <c r="A3" s="835">
        <v>4190415</v>
      </c>
      <c r="B3" s="835" t="s">
        <v>2850</v>
      </c>
      <c r="C3" s="835" t="s">
        <v>2849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88F48-7448-3B6B-20BE-AA2DE39BD62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2851</v>
      </c>
      <c r="B1" s="163" t="s">
        <v>2852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80568-7AD8-3468-4178-829F87F822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2853</v>
      </c>
      <c r="B1" s="0" t="b">
        <v>1</v>
      </c>
    </row>
    <row customHeight="1" ht="11.25">
      <c r="A2" s="0" t="s">
        <v>2854</v>
      </c>
      <c r="B2" s="0" t="b">
        <v>0</v>
      </c>
    </row>
    <row customHeight="1" ht="11.25">
      <c r="A3" s="0" t="s">
        <v>2855</v>
      </c>
      <c r="B3" s="0" t="b">
        <v>0</v>
      </c>
    </row>
    <row customHeight="1" ht="11.25">
      <c r="A4" s="0" t="s">
        <v>2856</v>
      </c>
      <c r="B4" s="0" t="b">
        <v>1</v>
      </c>
    </row>
    <row customHeight="1" ht="11.25">
      <c r="A5" s="0" t="s">
        <v>2857</v>
      </c>
      <c r="B5" s="0" t="b">
        <v>0</v>
      </c>
    </row>
    <row customHeight="1" ht="11.25">
      <c r="A6" s="0" t="s">
        <v>2858</v>
      </c>
      <c r="B6" s="0" t="b">
        <v>0</v>
      </c>
    </row>
    <row customHeight="1" ht="11.25">
      <c r="A7" s="0" t="s">
        <v>2859</v>
      </c>
      <c r="B7" s="0" t="b">
        <v>0</v>
      </c>
    </row>
    <row customHeight="1" ht="11.25">
      <c r="A8" s="0" t="s">
        <v>2860</v>
      </c>
      <c r="B8" s="0" t="b">
        <v>0</v>
      </c>
    </row>
    <row customHeight="1" ht="11.25">
      <c r="A9" s="0" t="s">
        <v>2861</v>
      </c>
      <c r="B9" s="0" t="b">
        <v>0</v>
      </c>
    </row>
    <row customHeight="1" ht="11.25">
      <c r="A10" s="0" t="s">
        <v>2862</v>
      </c>
      <c r="B10" s="0" t="b">
        <v>0</v>
      </c>
    </row>
    <row customHeight="1" ht="11.25">
      <c r="A11" s="0" t="s">
        <v>2863</v>
      </c>
      <c r="B11" s="0" t="b">
        <v>1</v>
      </c>
    </row>
    <row customHeight="1" ht="11.25">
      <c r="A12" s="0" t="s">
        <v>2864</v>
      </c>
      <c r="B12" s="0" t="b">
        <v>0</v>
      </c>
    </row>
    <row customHeight="1" ht="11.25">
      <c r="A13" s="0" t="s">
        <v>2865</v>
      </c>
      <c r="B13" s="0" t="b">
        <v>0</v>
      </c>
    </row>
    <row customHeight="1" ht="11.25">
      <c r="A14" s="0" t="s">
        <v>2866</v>
      </c>
      <c r="B14" s="0" t="b">
        <v>0</v>
      </c>
    </row>
    <row customHeight="1" ht="11.25">
      <c r="A15" s="0" t="s">
        <v>2867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2AE5D-54D2-2B69-7AC8-833893D72E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A3478-9D98-ADF8-9398-51572151DA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2868</v>
      </c>
      <c r="B1" s="67" t="s">
        <v>2869</v>
      </c>
    </row>
    <row customHeight="1" ht="11.25">
      <c r="A2" s="64" t="s">
        <v>2870</v>
      </c>
      <c r="B2" s="64" t="s">
        <v>2871</v>
      </c>
    </row>
    <row customHeight="1" ht="11.25">
      <c r="A3" s="64" t="s">
        <v>2872</v>
      </c>
      <c r="B3" s="64" t="s">
        <v>2873</v>
      </c>
    </row>
    <row customHeight="1" ht="11.25">
      <c r="A4" s="64" t="s">
        <v>2874</v>
      </c>
      <c r="B4" s="64" t="s">
        <v>2875</v>
      </c>
    </row>
    <row customHeight="1" ht="11.25">
      <c r="A5" s="64" t="s">
        <v>2876</v>
      </c>
      <c r="B5" s="64" t="s">
        <v>2877</v>
      </c>
    </row>
    <row customHeight="1" ht="11.25">
      <c r="A6" s="64" t="s">
        <v>2878</v>
      </c>
      <c r="B6" s="64" t="s">
        <v>2879</v>
      </c>
    </row>
    <row customHeight="1" ht="11.25">
      <c r="A7" s="64" t="s">
        <v>2880</v>
      </c>
      <c r="B7" s="64" t="s">
        <v>2881</v>
      </c>
    </row>
    <row customHeight="1" ht="11.25">
      <c r="A8" s="64" t="s">
        <v>2882</v>
      </c>
      <c r="B8" s="64" t="s">
        <v>2883</v>
      </c>
    </row>
    <row customHeight="1" ht="11.25">
      <c r="A9" s="64" t="s">
        <v>2884</v>
      </c>
      <c r="B9" s="64" t="s">
        <v>2885</v>
      </c>
    </row>
    <row customHeight="1" ht="11.25">
      <c r="A10" s="64" t="s">
        <v>2886</v>
      </c>
      <c r="B10" s="64" t="s">
        <v>2887</v>
      </c>
    </row>
    <row customHeight="1" ht="11.25">
      <c r="A11" s="64" t="s">
        <v>2888</v>
      </c>
      <c r="B11" s="64" t="s">
        <v>2889</v>
      </c>
    </row>
    <row customHeight="1" ht="11.25">
      <c r="A12" s="64" t="s">
        <v>2890</v>
      </c>
      <c r="B12" s="64" t="s">
        <v>2891</v>
      </c>
    </row>
    <row customHeight="1" ht="11.25">
      <c r="A13" s="64" t="s">
        <v>2892</v>
      </c>
      <c r="B13" s="64" t="s">
        <v>2893</v>
      </c>
    </row>
    <row customHeight="1" ht="11.25">
      <c r="A14" s="64" t="s">
        <v>2894</v>
      </c>
      <c r="B14" s="64" t="s">
        <v>2895</v>
      </c>
    </row>
    <row customHeight="1" ht="11.25">
      <c r="A15" s="64" t="s">
        <v>2896</v>
      </c>
      <c r="B15" s="64" t="s">
        <v>2897</v>
      </c>
    </row>
    <row customHeight="1" ht="11.25">
      <c r="A16" s="64" t="s">
        <v>2898</v>
      </c>
      <c r="B16" s="64" t="s">
        <v>2899</v>
      </c>
    </row>
    <row customHeight="1" ht="11.25">
      <c r="A17" s="64" t="s">
        <v>2900</v>
      </c>
      <c r="B17" s="64" t="s">
        <v>2901</v>
      </c>
    </row>
    <row customHeight="1" ht="11.25">
      <c r="A18" s="64" t="s">
        <v>2902</v>
      </c>
      <c r="B18" s="64" t="s">
        <v>2903</v>
      </c>
    </row>
    <row customHeight="1" ht="11.25">
      <c r="A19" s="64" t="s">
        <v>2904</v>
      </c>
      <c r="B19" s="64" t="s">
        <v>2905</v>
      </c>
    </row>
    <row customHeight="1" ht="11.25">
      <c r="A20" s="64" t="s">
        <v>2906</v>
      </c>
      <c r="B20" s="64" t="s">
        <v>2907</v>
      </c>
    </row>
    <row customHeight="1" ht="11.25">
      <c r="A21" s="64" t="s">
        <v>2908</v>
      </c>
      <c r="B21" s="64" t="s">
        <v>2909</v>
      </c>
    </row>
    <row customHeight="1" ht="11.25">
      <c r="A22" s="64" t="s">
        <v>2910</v>
      </c>
      <c r="B22" s="64" t="s">
        <v>2911</v>
      </c>
    </row>
    <row customHeight="1" ht="11.25">
      <c r="A23" s="64" t="s">
        <v>2912</v>
      </c>
      <c r="B23" s="64" t="s">
        <v>2913</v>
      </c>
    </row>
    <row customHeight="1" ht="11.25">
      <c r="A24" s="64" t="s">
        <v>2914</v>
      </c>
      <c r="B24" s="64" t="s">
        <v>2915</v>
      </c>
    </row>
    <row customHeight="1" ht="11.25">
      <c r="A25" s="64" t="s">
        <v>2916</v>
      </c>
      <c r="B25" s="64" t="s">
        <v>2917</v>
      </c>
    </row>
    <row customHeight="1" ht="11.25">
      <c r="A26" s="64" t="s">
        <v>2918</v>
      </c>
      <c r="B26" s="64" t="s">
        <v>2919</v>
      </c>
    </row>
    <row customHeight="1" ht="11.25">
      <c r="A27" s="64" t="s">
        <v>2920</v>
      </c>
      <c r="B27" s="64" t="s">
        <v>2921</v>
      </c>
    </row>
    <row customHeight="1" ht="11.25">
      <c r="A28" s="64" t="s">
        <v>2922</v>
      </c>
      <c r="B28" s="64" t="s">
        <v>2923</v>
      </c>
    </row>
    <row customHeight="1" ht="11.25">
      <c r="A29" s="64" t="s">
        <v>2924</v>
      </c>
      <c r="B29" s="64" t="s">
        <v>2925</v>
      </c>
    </row>
    <row customHeight="1" ht="11.25">
      <c r="A30" s="64" t="s">
        <v>2926</v>
      </c>
      <c r="B30" s="64" t="s">
        <v>2927</v>
      </c>
    </row>
    <row customHeight="1" ht="11.25">
      <c r="A31" s="64" t="s">
        <v>2928</v>
      </c>
      <c r="B31" s="64" t="s">
        <v>2929</v>
      </c>
    </row>
    <row customHeight="1" ht="11.25">
      <c r="A32" s="64" t="s">
        <v>2930</v>
      </c>
      <c r="B32" s="64" t="s">
        <v>2931</v>
      </c>
    </row>
    <row customHeight="1" ht="11.25">
      <c r="A33" s="64" t="s">
        <v>2932</v>
      </c>
      <c r="B33" s="64" t="s">
        <v>2933</v>
      </c>
    </row>
    <row customHeight="1" ht="11.25">
      <c r="A34" s="64" t="s">
        <v>2934</v>
      </c>
      <c r="B34" s="64" t="s">
        <v>2935</v>
      </c>
    </row>
    <row customHeight="1" ht="11.25">
      <c r="A35" s="64" t="s">
        <v>2936</v>
      </c>
      <c r="B35" s="64" t="s">
        <v>2937</v>
      </c>
    </row>
    <row customHeight="1" ht="11.25">
      <c r="A36" s="64" t="s">
        <v>2938</v>
      </c>
      <c r="B36" s="64" t="s">
        <v>2939</v>
      </c>
    </row>
    <row customHeight="1" ht="11.25">
      <c r="A37" s="64" t="s">
        <v>2940</v>
      </c>
      <c r="B37" s="64" t="s">
        <v>2941</v>
      </c>
    </row>
    <row customHeight="1" ht="11.25">
      <c r="A38" s="64" t="s">
        <v>2942</v>
      </c>
      <c r="B38" s="64" t="s">
        <v>2943</v>
      </c>
    </row>
    <row customHeight="1" ht="11.25">
      <c r="A39" s="64" t="s">
        <v>2944</v>
      </c>
      <c r="B39" s="64" t="s">
        <v>2945</v>
      </c>
    </row>
    <row customHeight="1" ht="11.25">
      <c r="A40" s="64" t="s">
        <v>2946</v>
      </c>
      <c r="B40" s="64" t="s">
        <v>2947</v>
      </c>
    </row>
    <row customHeight="1" ht="11.25">
      <c r="A41" s="64" t="s">
        <v>2948</v>
      </c>
      <c r="B41" s="64" t="s">
        <v>2949</v>
      </c>
    </row>
    <row customHeight="1" ht="11.25">
      <c r="A42" s="64" t="s">
        <v>2950</v>
      </c>
      <c r="B42" s="64" t="s">
        <v>2951</v>
      </c>
    </row>
    <row customHeight="1" ht="11.25">
      <c r="A43" s="64" t="s">
        <v>2952</v>
      </c>
      <c r="B43" s="64" t="s">
        <v>2953</v>
      </c>
    </row>
    <row customHeight="1" ht="11.25">
      <c r="A44" s="64" t="s">
        <v>2954</v>
      </c>
      <c r="B44" s="64" t="s">
        <v>2955</v>
      </c>
    </row>
    <row customHeight="1" ht="11.25">
      <c r="A45" s="64" t="s">
        <v>2956</v>
      </c>
      <c r="B45" s="64" t="s">
        <v>2957</v>
      </c>
    </row>
    <row customHeight="1" ht="11.25">
      <c r="A46" s="64" t="s">
        <v>2958</v>
      </c>
      <c r="B46" s="64" t="s">
        <v>2959</v>
      </c>
    </row>
    <row customHeight="1" ht="11.25">
      <c r="A47" s="64" t="s">
        <v>2960</v>
      </c>
      <c r="B47" s="64" t="s">
        <v>2961</v>
      </c>
    </row>
    <row customHeight="1" ht="11.25">
      <c r="A48" s="64" t="s">
        <v>2962</v>
      </c>
      <c r="B48" s="64" t="s">
        <v>2963</v>
      </c>
    </row>
    <row customHeight="1" ht="11.25">
      <c r="A49" s="64" t="s">
        <v>2964</v>
      </c>
      <c r="B49" s="64" t="s">
        <v>2965</v>
      </c>
    </row>
    <row customHeight="1" ht="11.25">
      <c r="A50" s="64" t="s">
        <v>2966</v>
      </c>
      <c r="B50" s="64" t="s">
        <v>2967</v>
      </c>
    </row>
    <row customHeight="1" ht="11.25">
      <c r="A51" s="64" t="s">
        <v>2968</v>
      </c>
      <c r="B51" s="64" t="s">
        <v>2969</v>
      </c>
    </row>
    <row customHeight="1" ht="11.25">
      <c r="A52" s="64" t="s">
        <v>2970</v>
      </c>
      <c r="B52" s="64" t="s">
        <v>2971</v>
      </c>
    </row>
    <row customHeight="1" ht="11.25">
      <c r="A53" s="64" t="s">
        <v>2972</v>
      </c>
      <c r="B53" s="64" t="s">
        <v>2973</v>
      </c>
    </row>
    <row customHeight="1" ht="11.25">
      <c r="A54" s="64" t="s">
        <v>2974</v>
      </c>
      <c r="B54" s="64" t="s">
        <v>2975</v>
      </c>
    </row>
    <row customHeight="1" ht="11.25">
      <c r="A55" s="64" t="s">
        <v>2976</v>
      </c>
      <c r="B55" s="64" t="s">
        <v>2977</v>
      </c>
    </row>
    <row customHeight="1" ht="11.25">
      <c r="A56" s="64" t="s">
        <v>2978</v>
      </c>
      <c r="B56" s="64" t="s">
        <v>2979</v>
      </c>
    </row>
    <row customHeight="1" ht="11.25">
      <c r="A57" s="64" t="s">
        <v>2980</v>
      </c>
      <c r="B57" s="64" t="s">
        <v>2981</v>
      </c>
    </row>
    <row customHeight="1" ht="11.25">
      <c r="A58" s="64" t="s">
        <v>2982</v>
      </c>
      <c r="B58" s="64" t="s">
        <v>2983</v>
      </c>
    </row>
    <row customHeight="1" ht="11.25">
      <c r="A59" s="64" t="s">
        <v>2984</v>
      </c>
      <c r="B59" s="64" t="s">
        <v>2985</v>
      </c>
    </row>
    <row customHeight="1" ht="11.25">
      <c r="A60" s="64" t="s">
        <v>2986</v>
      </c>
      <c r="B60" s="64" t="s">
        <v>2987</v>
      </c>
    </row>
    <row customHeight="1" ht="11.25">
      <c r="A61" s="64"/>
      <c r="B61" s="64" t="s">
        <v>2988</v>
      </c>
    </row>
    <row customHeight="1" ht="11.25">
      <c r="A62" s="64"/>
      <c r="B62" s="64" t="s">
        <v>2989</v>
      </c>
    </row>
    <row customHeight="1" ht="11.25">
      <c r="A63" s="64"/>
      <c r="B63" s="64" t="s">
        <v>2990</v>
      </c>
    </row>
    <row customHeight="1" ht="11.25">
      <c r="A64" s="64"/>
      <c r="B64" s="64" t="s">
        <v>2991</v>
      </c>
    </row>
    <row customHeight="1" ht="11.25">
      <c r="A65" s="64"/>
      <c r="B65" s="64" t="s">
        <v>2992</v>
      </c>
    </row>
    <row customHeight="1" ht="11.25">
      <c r="A66" s="64"/>
      <c r="B66" s="64" t="s">
        <v>2993</v>
      </c>
    </row>
    <row customHeight="1" ht="11.25">
      <c r="A67" s="64"/>
      <c r="B67" s="64" t="s">
        <v>2994</v>
      </c>
    </row>
    <row customHeight="1" ht="11.25">
      <c r="A68" s="64"/>
      <c r="B68" s="64" t="s">
        <v>2995</v>
      </c>
    </row>
    <row customHeight="1" ht="11.25">
      <c r="A69" s="64"/>
      <c r="B69" s="64" t="s">
        <v>2996</v>
      </c>
    </row>
    <row customHeight="1" ht="11.25">
      <c r="A70" s="64"/>
      <c r="B70" s="64" t="s">
        <v>2997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8B5C9-12C8-00A8-95D6-33C653FED0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2998</v>
      </c>
    </row>
    <row customHeight="1" ht="90">
      <c r="B2" s="94" t="s">
        <v>2999</v>
      </c>
    </row>
    <row customHeight="1" ht="67.5">
      <c r="B3" s="94" t="s">
        <v>3000</v>
      </c>
    </row>
    <row customHeight="1" ht="33.75">
      <c r="B4" s="94" t="s">
        <v>3001</v>
      </c>
    </row>
    <row customHeight="1" ht="11.25">
      <c r="B5" s="94" t="s">
        <v>3002</v>
      </c>
    </row>
    <row customHeight="1" ht="22.5">
      <c r="B6" s="94" t="s">
        <v>3003</v>
      </c>
    </row>
    <row customHeight="1" ht="22.5">
      <c r="B7" s="94" t="s">
        <v>3004</v>
      </c>
    </row>
    <row customHeight="1" ht="22.5">
      <c r="B8" s="94" t="s">
        <v>3005</v>
      </c>
    </row>
    <row customHeight="1" ht="22.5">
      <c r="B9" s="94" t="s">
        <v>3006</v>
      </c>
    </row>
    <row customHeight="1" ht="56.25">
      <c r="B10" s="94" t="s">
        <v>3007</v>
      </c>
    </row>
    <row customHeight="1" ht="12.75">
      <c r="B11" s="159" t="s">
        <v>3008</v>
      </c>
    </row>
    <row customHeight="1" ht="11.25">
      <c r="B12" s="93" t="s">
        <v>3009</v>
      </c>
    </row>
    <row customHeight="1" ht="22.5">
      <c r="B13" s="94" t="s">
        <v>3010</v>
      </c>
    </row>
    <row customHeight="1" ht="67.5">
      <c r="B14" s="94" t="s">
        <v>3011</v>
      </c>
    </row>
    <row customHeight="1" ht="22.5">
      <c r="B15" s="94" t="s">
        <v>3012</v>
      </c>
    </row>
    <row customHeight="1" ht="11.25">
      <c r="B16" s="93" t="s">
        <v>3013</v>
      </c>
      <c r="D16" s="100"/>
    </row>
    <row customHeight="1" ht="33.75">
      <c r="B17" s="94" t="s">
        <v>3014</v>
      </c>
    </row>
    <row customHeight="1" ht="33.75">
      <c r="B18" s="94" t="s">
        <v>3015</v>
      </c>
    </row>
    <row customHeight="1" ht="11.25">
      <c r="B19" s="94" t="s">
        <v>3016</v>
      </c>
    </row>
    <row customHeight="1" ht="33.75">
      <c r="B20" s="94" t="s">
        <v>3017</v>
      </c>
    </row>
    <row customHeight="1" ht="11.25">
      <c r="B21" s="93" t="s">
        <v>3018</v>
      </c>
    </row>
    <row customHeight="1" ht="11.25">
      <c r="B22" s="94" t="s">
        <v>3019</v>
      </c>
    </row>
    <row r="24" customHeight="1" ht="22.5">
      <c r="B24" s="161" t="s">
        <v>3020</v>
      </c>
    </row>
    <row r="26" customHeight="1" ht="11.25">
      <c r="B26" s="93" t="s">
        <v>3021</v>
      </c>
    </row>
    <row customHeight="1" ht="22.5">
      <c r="B27" s="160" t="s">
        <v>399</v>
      </c>
    </row>
    <row customHeight="1" ht="56.25">
      <c r="B28" s="160" t="s">
        <v>3022</v>
      </c>
    </row>
    <row customHeight="1" ht="11.25">
      <c r="B29" s="210" t="s">
        <v>3023</v>
      </c>
    </row>
    <row customHeight="1" ht="22.5">
      <c r="B30" s="160" t="s">
        <v>3024</v>
      </c>
    </row>
    <row r="32" customHeight="1" ht="11.25">
      <c r="A32" s="188"/>
      <c r="B32" s="189" t="s">
        <v>3025</v>
      </c>
    </row>
    <row customHeight="1" ht="14.25">
      <c r="A33" s="190">
        <v>1</v>
      </c>
      <c r="B33" s="191" t="s">
        <v>3026</v>
      </c>
    </row>
    <row customHeight="1" ht="14.25">
      <c r="A34" s="190">
        <v>2</v>
      </c>
      <c r="B34" s="191" t="s">
        <v>3027</v>
      </c>
    </row>
    <row customHeight="1" ht="11.25">
      <c r="B35" s="189" t="s">
        <v>3028</v>
      </c>
    </row>
    <row customHeight="1" ht="11.25">
      <c r="B36" s="191" t="s">
        <v>3029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F2775-44F1-7B03-6128-AA51C7D394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