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Предложение!$75:$81</definedName>
    <definedName name="OFFER_TARIFF_A_VOTV_2">Предложение!$142:$148</definedName>
    <definedName name="OFFER_TARIFF_A_VOTV_3">Предложение!$207:$213</definedName>
    <definedName name="OFFER_TARIFF_A_VOTV_4">Предложение!$272:$278</definedName>
    <definedName name="OFFER_TARIFF_A_VOTV_5">Предложение!$337:$343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Т-во'!$BL$54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<sst xmlns="http://schemas.openxmlformats.org/spreadsheetml/2006/main" count="11821" uniqueCount="3010">
  <si>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</si>
  <si>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</si>
  <si>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</si>
  <si>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</si>
  <si>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</si>
  <si>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</si>
  <si>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</si>
  <si>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</si>
  <si>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</si>
  <si>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</si>
  <si>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</si>
  <si>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</si>
  <si>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</si>
  <si>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</si>
  <si>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</si>
  <si>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</si>
  <si>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</si>
  <si>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</si>
  <si>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</si>
  <si>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</si>
  <si>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</si>
  <si>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</si>
  <si>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</si>
  <si>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</si>
  <si>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</si>
  <si>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</si>
  <si>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</si>
  <si>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</si>
  <si>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</si>
  <si>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</si>
  <si>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</si>
  <si>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</si>
  <si>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</si>
  <si>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</si>
  <si>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</si>
  <si>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</si>
  <si>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</si>
  <si>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</si>
  <si>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</si>
  <si>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</si>
  <si>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</si>
  <si>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</si>
  <si>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</si>
  <si>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</si>
  <si>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</si>
  <si>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</si>
  <si>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</si>
  <si>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</si>
  <si>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</si>
  <si>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</si>
  <si>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</si>
  <si>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</si>
  <si>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</si>
  <si>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</si>
  <si>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</si>
  <si>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</si>
  <si>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</si>
  <si>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</si>
  <si>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</si>
  <si>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</si>
  <si>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</si>
  <si>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</si>
  <si>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</si>
  <si>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</si>
  <si>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</si>
  <si>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</si>
  <si>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</si>
  <si>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</si>
  <si>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</si>
  <si>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</si>
  <si>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</si>
  <si>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</si>
  <si>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</si>
  <si>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</si>
  <si>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</si>
  <si>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</si>
  <si>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</si>
  <si>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</si>
  <si>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</si>
  <si>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</si>
  <si>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</si>
  <si>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</si>
  <si>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</si>
  <si>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</si>
  <si>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</si>
  <si>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</si>
  <si>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</si>
  <si>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</si>
  <si>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</si>
  <si>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</si>
  <si>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</si>
  <si>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</si>
  <si>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</si>
  <si>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</si>
  <si>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</si>
  <si>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</si>
  <si>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</si>
  <si>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</si>
  <si>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</si>
  <si>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</si>
  <si>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</si>
  <si>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</si>
  <si>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</si>
  <si>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</si>
  <si>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</si>
  <si>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</si>
  <si>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</si>
  <si>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</si>
  <si>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</si>
  <si>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</si>
  <si>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</si>
  <si>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</si>
  <si>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</si>
  <si>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</si>
  <si>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</si>
  <si>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</si>
  <si>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</si>
  <si>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</si>
  <si>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</si>
  <si>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</si>
  <si>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</si>
  <si>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</si>
  <si>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</si>
  <si>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</si>
  <si>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</si>
  <si>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</si>
  <si>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</si>
  <si>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</si>
  <si>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</si>
  <si>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</si>
  <si>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</si>
  <si>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</si>
  <si>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</si>
  <si>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</si>
  <si>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</si>
  <si>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</si>
  <si>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</si>
  <si>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</si>
  <si>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</si>
  <si>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</si>
  <si>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</si>
  <si>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</si>
  <si>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</si>
  <si>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</si>
  <si>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</si>
  <si>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</si>
  <si>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</si>
  <si>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</si>
  <si>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</si>
  <si>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</si>
  <si>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</si>
  <si>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</si>
  <si>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</si>
  <si>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</si>
  <si>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</si>
  <si>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</si>
  <si>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</si>
  <si>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</si>
  <si>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</si>
  <si>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</si>
  <si>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</si>
  <si>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</si>
  <si>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</si>
  <si>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</si>
  <si>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</si>
  <si>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</si>
  <si>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</si>
  <si>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</si>
  <si>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</si>
  <si>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</si>
  <si>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</si>
  <si>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</si>
  <si>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</si>
  <si>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</si>
  <si>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</si>
  <si>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</si>
  <si>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</si>
  <si>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</si>
  <si>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</si>
  <si>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</si>
  <si>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</si>
  <si>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</si>
  <si>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</si>
  <si>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</si>
  <si>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</si>
  <si>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</si>
  <si>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</si>
  <si>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</si>
  <si>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</si>
  <si>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</si>
  <si>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</si>
  <si>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</si>
  <si>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</si>
  <si>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</si>
  <si>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</si>
  <si>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</si>
  <si>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</si>
  <si>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</si>
  <si>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</si>
  <si>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</si>
  <si>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</si>
  <si>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</si>
  <si>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</si>
  <si>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</si>
  <si>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</si>
  <si>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</si>
  <si>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</si>
  <si>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</si>
  <si>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</si>
  <si>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</si>
  <si>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</si>
  <si>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</si>
  <si>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</si>
  <si>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</si>
  <si>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</si>
  <si>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</si>
  <si>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</si>
  <si>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</si>
  <si>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</si>
  <si>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</si>
  <si>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</si>
  <si>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</si>
  <si>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</si>
  <si>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</si>
  <si>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</si>
  <si>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</si>
  <si>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</si>
  <si>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</si>
  <si>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</si>
  <si>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</si>
  <si>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</si>
  <si>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</si>
  <si>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</si>
  <si>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</si>
  <si>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</si>
  <si>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</si>
  <si>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</si>
  <si>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</si>
  <si>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</si>
  <si>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</si>
  <si>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</si>
  <si>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</si>
  <si>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</si>
  <si>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</si>
  <si>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</si>
  <si>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</si>
  <si>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</si>
  <si>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</si>
  <si>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</si>
  <si>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</si>
  <si>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</si>
  <si>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</si>
  <si>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</si>
  <si>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</si>
  <si>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</si>
  <si>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</si>
  <si>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</si>
  <si>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</si>
  <si>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</si>
  <si>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</si>
  <si>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</si>
  <si>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нва водоотведение</t>
  </si>
  <si>
    <t>Водоотведение с.Шебунино</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</si>
  <si>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</si>
  <si>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</si>
  <si>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</si>
  <si>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</si>
  <si>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</si>
  <si>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</si>
  <si>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</si>
  <si>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</si>
  <si>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</si>
  <si>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</si>
  <si>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</si>
  <si>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</si>
  <si>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</si>
  <si>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</si>
  <si>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</si>
  <si>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</si>
  <si>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</si>
  <si>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</si>
  <si>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</si>
  <si>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</si>
  <si>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</si>
  <si>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</si>
  <si>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</si>
  <si>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</si>
  <si>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</si>
  <si>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</si>
  <si>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</si>
  <si>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</si>
  <si>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</si>
  <si>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</si>
  <si>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</si>
  <si>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</si>
  <si>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</si>
  <si>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</si>
  <si>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</si>
  <si>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</si>
  <si>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</si>
  <si>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</si>
  <si>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</si>
  <si>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</si>
  <si>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</si>
  <si>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</si>
  <si>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</si>
  <si>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</si>
  <si>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</si>
  <si>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</si>
  <si>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</si>
  <si>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</si>
  <si>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</si>
  <si>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</si>
  <si>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</si>
  <si>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</si>
  <si>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</si>
  <si>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</si>
  <si>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</si>
  <si>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</si>
  <si>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</si>
  <si>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</si>
  <si>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</si>
  <si>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</si>
  <si>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</si>
  <si>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</si>
  <si>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</si>
  <si>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</si>
  <si>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</si>
  <si>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</si>
  <si>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</si>
  <si>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</si>
  <si>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</si>
  <si>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</si>
  <si>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</si>
  <si>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</si>
  <si>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</si>
  <si>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</si>
  <si>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</si>
  <si>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</si>
  <si>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</si>
  <si>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</si>
  <si>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</si>
  <si>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</si>
  <si>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</si>
  <si>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</si>
  <si>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</si>
  <si>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</si>
  <si>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</si>
  <si>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</si>
  <si>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</si>
  <si>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</si>
  <si>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</si>
  <si>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</si>
  <si>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</si>
  <si>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</si>
  <si>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</si>
  <si>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</si>
  <si>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</si>
  <si>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</si>
  <si>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</si>
  <si>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</si>
  <si>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</si>
  <si>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</si>
  <si>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</si>
  <si>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</si>
  <si>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</si>
  <si>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</si>
  <si>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</si>
  <si>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</si>
  <si>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</si>
  <si>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</si>
  <si>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</si>
  <si>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</si>
  <si>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</si>
  <si>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</si>
  <si>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</si>
  <si>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</si>
  <si>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</si>
  <si>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</si>
  <si>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</si>
  <si>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</si>
  <si>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</si>
  <si>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</si>
  <si>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</si>
  <si>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</si>
  <si>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</si>
  <si>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</si>
  <si>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</si>
  <si>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</si>
  <si>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</si>
  <si>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</si>
  <si>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</si>
  <si>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</si>
  <si>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</si>
  <si>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</si>
  <si>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</si>
  <si>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</si>
  <si>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</si>
  <si>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</si>
  <si>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</si>
  <si>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</si>
  <si>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</si>
  <si>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</si>
  <si>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</si>
  <si>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</si>
  <si>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</si>
  <si>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</si>
  <si>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</si>
  <si>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</si>
  <si>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</si>
  <si>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</si>
  <si>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</si>
  <si>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</si>
  <si>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</si>
  <si>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</si>
  <si>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</si>
  <si>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</si>
  <si>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</si>
  <si>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</si>
  <si>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</si>
  <si>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</si>
  <si>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</si>
  <si>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</si>
  <si>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</si>
  <si>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</si>
  <si>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</si>
  <si>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</si>
  <si>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</si>
  <si>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</si>
  <si>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</si>
  <si>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</si>
  <si>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</si>
  <si>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</si>
  <si>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</si>
  <si>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</si>
  <si>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</si>
  <si>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</si>
  <si>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</si>
  <si>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</si>
  <si>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</si>
  <si>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</si>
  <si>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</si>
  <si>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</si>
  <si>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</si>
  <si>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</si>
  <si>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</si>
  <si>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</si>
  <si>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</si>
  <si>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</si>
  <si>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</si>
  <si>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</si>
  <si>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</si>
  <si>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</si>
  <si>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</si>
  <si>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</si>
  <si>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</si>
  <si>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</si>
  <si>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</si>
  <si>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</si>
  <si>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</si>
  <si>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</si>
  <si>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</si>
  <si>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</si>
  <si>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</si>
  <si>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</si>
  <si>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</si>
  <si>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</si>
  <si>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</si>
  <si>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</si>
  <si>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</si>
  <si>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</si>
  <si>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</si>
  <si>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</si>
  <si>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</si>
  <si>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</si>
  <si>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</si>
  <si>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</si>
  <si>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</si>
  <si>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</si>
  <si>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</si>
  <si>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</si>
  <si>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</si>
  <si>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</si>
  <si>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</si>
  <si>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</si>
  <si>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</si>
  <si>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</si>
  <si>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</si>
  <si>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</si>
  <si>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</si>
  <si>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</si>
  <si>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</si>
  <si>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</si>
  <si>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</si>
  <si>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</si>
  <si>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</si>
  <si>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</si>
  <si>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</si>
  <si>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</si>
  <si>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</si>
  <si>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</si>
  <si>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</si>
  <si>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</si>
  <si>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</si>
  <si>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</si>
  <si>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</si>
  <si>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</si>
  <si>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</si>
  <si>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</si>
  <si>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</si>
  <si>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</si>
  <si>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</si>
  <si>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</si>
  <si>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</si>
  <si>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</si>
  <si>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</si>
  <si>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</si>
  <si>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</si>
  <si>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</si>
  <si>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</si>
  <si>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</si>
  <si>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</si>
  <si>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</si>
  <si>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</si>
  <si>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</si>
  <si>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</si>
  <si>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</si>
  <si>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</si>
  <si>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</si>
  <si>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</si>
  <si>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</si>
  <si>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</si>
  <si>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</si>
  <si>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</si>
  <si>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</si>
  <si>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</si>
  <si>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</si>
  <si>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</si>
  <si>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</si>
  <si>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</si>
  <si>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</si>
  <si>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</si>
  <si>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</si>
  <si>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</si>
  <si>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</si>
  <si>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</si>
  <si>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</si>
  <si>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</si>
  <si>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</si>
  <si>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</si>
  <si>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</si>
  <si>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</si>
  <si>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</si>
  <si>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</si>
  <si>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</si>
  <si>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</si>
  <si>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</si>
  <si>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</si>
  <si>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</si>
  <si>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</si>
  <si>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</si>
  <si>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</si>
  <si>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</si>
  <si>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</si>
  <si>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</si>
  <si>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</si>
  <si>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</si>
  <si>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</si>
  <si>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</si>
  <si>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</si>
  <si>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</si>
  <si>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</si>
  <si>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</si>
  <si>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</si>
  <si>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</si>
  <si>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</si>
  <si>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</si>
  <si>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</si>
  <si>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</si>
  <si>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</si>
  <si>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</si>
  <si>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</si>
  <si>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</si>
  <si>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</si>
  <si>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</si>
  <si>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</si>
  <si>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</si>
  <si>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</si>
  <si>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</si>
  <si>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</si>
  <si>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</si>
  <si>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</si>
  <si>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</si>
  <si>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</si>
  <si>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</si>
  <si>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</si>
  <si>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</si>
  <si>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</si>
  <si>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</si>
  <si>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</si>
  <si>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</si>
  <si>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</si>
  <si>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</si>
  <si>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</si>
  <si>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</si>
  <si>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</si>
  <si>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</si>
  <si>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</si>
  <si>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</si>
  <si>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</si>
  <si>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</si>
  <si>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</si>
  <si>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</si>
  <si>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</si>
  <si>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</si>
  <si>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</si>
  <si>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</si>
  <si>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</si>
  <si>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</si>
  <si>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</si>
  <si>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</si>
  <si>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</si>
  <si>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</si>
  <si>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</si>
  <si>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</si>
  <si>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</si>
  <si>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</si>
  <si>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</si>
  <si>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</si>
  <si>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</si>
  <si>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</si>
  <si>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</si>
  <si>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</si>
  <si>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</si>
  <si>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</si>
  <si>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</si>
  <si>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</si>
  <si>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</si>
  <si>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</si>
  <si>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</si>
  <si>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</si>
  <si>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</si>
  <si>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</si>
  <si>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</si>
  <si>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</si>
  <si>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</si>
  <si>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</si>
  <si>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</si>
  <si>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</si>
  <si>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</si>
  <si>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</si>
  <si>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</si>
  <si>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</si>
  <si>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</si>
  <si>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</si>
  <si>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</si>
  <si>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</si>
  <si>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</si>
  <si>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</si>
  <si>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</si>
  <si>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</si>
  <si>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</si>
  <si>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</si>
  <si>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</si>
  <si>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</si>
  <si>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</si>
  <si>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</si>
  <si>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</si>
  <si>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</si>
  <si>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</si>
  <si>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</si>
  <si>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</si>
  <si>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</si>
  <si>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</si>
  <si>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</si>
  <si>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</si>
  <si>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</si>
  <si>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</si>
  <si>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</si>
  <si>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</si>
  <si>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</si>
  <si>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</si>
  <si>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</si>
  <si>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</si>
  <si>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</si>
  <si>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</si>
  <si>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</si>
  <si>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</si>
  <si>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</si>
  <si>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</si>
  <si>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</si>
  <si>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</si>
  <si>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</si>
  <si>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</si>
  <si>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</si>
  <si>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</si>
  <si>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</si>
  <si>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</si>
  <si>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</si>
  <si>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</si>
  <si>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</si>
  <si>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</si>
  <si>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</si>
  <si>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</si>
  <si>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</si>
  <si>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</si>
  <si>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</si>
  <si>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</si>
  <si>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</si>
  <si>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</si>
  <si>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</si>
  <si>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</si>
  <si>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</si>
  <si>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</si>
  <si>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</si>
  <si>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</si>
  <si>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</si>
  <si>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</si>
  <si>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</si>
  <si>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</si>
  <si>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</si>
  <si>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</si>
  <si>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</si>
  <si>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</si>
  <si>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</si>
  <si>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</si>
  <si>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</si>
  <si>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</si>
  <si>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</si>
  <si>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</si>
  <si>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</si>
  <si>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</si>
  <si>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</si>
  <si>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</si>
  <si>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</si>
  <si>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</si>
  <si>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</si>
  <si>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</si>
  <si>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</si>
  <si>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</si>
  <si>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</si>
  <si>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</si>
  <si>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</si>
  <si>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</si>
  <si>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</si>
  <si>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</si>
  <si>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</si>
  <si>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</si>
  <si>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</si>
  <si>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</si>
  <si>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</si>
  <si>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</si>
  <si>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</si>
  <si>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</si>
  <si>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</si>
  <si>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</si>
  <si>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</si>
  <si>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</si>
  <si>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</si>
  <si>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</si>
  <si>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</si>
  <si>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</si>
  <si>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</si>
  <si>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</si>
  <si>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</si>
  <si>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</si>
  <si>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</si>
  <si>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</si>
  <si>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</si>
  <si>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</si>
  <si>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</si>
  <si>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</si>
  <si>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</si>
  <si>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</si>
  <si>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</si>
  <si>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</si>
  <si>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</si>
  <si>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</si>
  <si>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</si>
  <si>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</si>
  <si>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</si>
  <si>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</si>
  <si>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</si>
  <si>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</si>
  <si>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</si>
  <si>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</si>
  <si>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</si>
  <si>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</si>
  <si>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</si>
  <si>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</si>
  <si>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</si>
  <si>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</si>
  <si>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</si>
  <si>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</si>
  <si>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</si>
  <si>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</si>
  <si>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</si>
  <si>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</si>
  <si>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</si>
  <si>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</si>
  <si>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</si>
  <si>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</si>
  <si>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</si>
  <si>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</si>
  <si>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</si>
  <si>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</si>
  <si>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</si>
  <si>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</si>
  <si>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</si>
  <si>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</si>
  <si>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</si>
  <si>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</si>
  <si>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</si>
  <si>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</si>
  <si>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</si>
  <si>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</si>
  <si>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</si>
  <si>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</si>
  <si>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</si>
  <si>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</si>
  <si>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</si>
  <si>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</si>
  <si>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</si>
  <si>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</si>
  <si>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</si>
  <si>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</si>
  <si>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</si>
  <si>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</si>
  <si>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</si>
  <si>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</si>
  <si>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</si>
  <si>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</si>
  <si>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</si>
  <si>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</si>
  <si>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</si>
  <si>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</si>
  <si>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</si>
  <si>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</si>
  <si>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</si>
  <si>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</si>
  <si>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</si>
  <si>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</si>
  <si>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</si>
  <si>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</si>
  <si>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</si>
  <si>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</si>
  <si>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</si>
  <si>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</si>
  <si>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</si>
  <si>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</si>
  <si>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</si>
  <si>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</si>
  <si>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</si>
  <si>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</si>
  <si>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</si>
  <si>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</si>
  <si>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</si>
  <si>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</si>
  <si>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</si>
  <si>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</si>
  <si>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</si>
  <si>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</si>
  <si>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</si>
  <si>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</si>
  <si>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</si>
  <si>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</si>
  <si>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</si>
  <si>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</si>
  <si>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</si>
  <si>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</si>
  <si>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</si>
  <si>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</si>
  <si>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</si>
  <si>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</si>
  <si>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</si>
  <si>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</si>
  <si>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</si>
  <si>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</si>
  <si>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</si>
  <si>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</si>
  <si>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</si>
  <si>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</si>
  <si>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</si>
  <si>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</si>
  <si>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</si>
  <si>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</si>
  <si>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</si>
  <si>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</si>
  <si>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</si>
  <si>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</si>
  <si>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</si>
  <si>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</si>
  <si>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</si>
  <si>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</si>
  <si>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</si>
  <si>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</si>
  <si>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</si>
  <si>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</si>
  <si>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</si>
  <si>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</si>
  <si>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</si>
  <si>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</si>
  <si>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</si>
  <si>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</si>
  <si>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</si>
  <si>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</si>
  <si>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</si>
  <si>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</si>
  <si>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</si>
  <si>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</si>
  <si>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</si>
  <si>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</si>
  <si>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</si>
  <si>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</si>
  <si>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</si>
  <si>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</si>
  <si>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</si>
  <si>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</si>
  <si>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</si>
  <si>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</si>
  <si>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</si>
  <si>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</si>
  <si>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</si>
  <si>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</si>
  <si>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</si>
  <si>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</si>
  <si>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</si>
  <si>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</si>
  <si>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</si>
  <si>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</si>
  <si>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</si>
  <si>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</si>
  <si>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</si>
  <si>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</si>
  <si>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</si>
  <si>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</si>
  <si>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</si>
  <si>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</si>
  <si>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</si>
  <si>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</si>
  <si>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</si>
  <si>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</si>
  <si>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</si>
  <si>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</si>
  <si>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</si>
  <si>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</si>
  <si>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</si>
  <si>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</si>
  <si>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</si>
  <si>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</si>
  <si>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</si>
  <si>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</si>
  <si>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</si>
  <si>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</si>
  <si>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</si>
  <si>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</si>
  <si>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</si>
  <si>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</si>
  <si>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</si>
  <si>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</si>
  <si>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</si>
  <si>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</si>
  <si>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</si>
  <si>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</si>
  <si>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</si>
  <si>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</si>
  <si>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</si>
  <si>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</si>
  <si>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</si>
  <si>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</si>
  <si>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</si>
  <si>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</si>
  <si>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</si>
  <si>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</si>
  <si>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</si>
  <si>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</si>
  <si>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</si>
  <si>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</si>
  <si>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</si>
  <si>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</si>
  <si>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</si>
  <si>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</si>
  <si>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</si>
  <si>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</si>
  <si>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</si>
  <si>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</si>
  <si>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</si>
  <si>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</si>
  <si>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</si>
  <si>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</si>
  <si>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</si>
  <si>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</si>
  <si>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</si>
  <si>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</si>
  <si>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</si>
  <si>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</si>
  <si>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</si>
  <si>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</si>
  <si>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</si>
  <si>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</si>
  <si>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</si>
  <si>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</si>
  <si>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</si>
  <si>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</si>
  <si>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</si>
  <si>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</si>
  <si>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</si>
  <si>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</si>
  <si>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</si>
  <si>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</si>
  <si>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</si>
  <si>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</si>
  <si>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</si>
  <si>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</si>
  <si>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</si>
  <si>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</si>
  <si>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</si>
  <si>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</si>
  <si>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</si>
  <si>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</si>
  <si>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</si>
  <si>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</si>
  <si>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</si>
  <si>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</si>
  <si>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</si>
  <si>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</si>
  <si>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</si>
  <si>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</si>
  <si>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</si>
  <si>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</si>
  <si>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</si>
  <si>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</si>
  <si>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</si>
  <si>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</si>
  <si>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</si>
  <si>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</si>
  <si>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</si>
  <si>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</si>
  <si>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</si>
  <si>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</si>
  <si>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</si>
  <si>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</si>
  <si>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</si>
  <si>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</si>
  <si>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</si>
  <si>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</si>
  <si>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</si>
  <si>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</si>
  <si>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</si>
  <si>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</si>
  <si>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</si>
  <si>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</si>
  <si>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</si>
  <si>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</si>
  <si>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</si>
  <si>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</si>
  <si>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</si>
  <si>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</si>
  <si>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</si>
  <si>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</si>
  <si>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</si>
  <si>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</si>
  <si>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</si>
  <si>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</si>
  <si>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</si>
  <si>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</si>
  <si>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</si>
  <si>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</si>
  <si>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</si>
  <si>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</si>
  <si>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</si>
  <si>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</si>
  <si>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</si>
  <si>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</si>
  <si>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</si>
  <si>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</si>
  <si>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</si>
  <si>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</si>
  <si>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</si>
  <si>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</si>
  <si>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</si>
  <si>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</si>
  <si>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</si>
  <si>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</si>
  <si>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</si>
  <si>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</si>
  <si>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</si>
  <si>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</si>
  <si>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</si>
  <si>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</si>
  <si>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</si>
  <si>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</si>
  <si>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</si>
  <si>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</si>
  <si>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</si>
  <si>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</si>
  <si>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</si>
  <si>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</si>
  <si>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</si>
  <si>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</si>
  <si>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</si>
  <si>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</si>
  <si>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</si>
  <si>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</si>
  <si>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</si>
  <si>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</si>
  <si>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</si>
  <si>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</si>
  <si>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</si>
  <si>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</si>
  <si>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</si>
  <si>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</si>
  <si>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</si>
  <si>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</si>
  <si>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</si>
  <si>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</si>
  <si>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</si>
  <si>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</si>
  <si>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</si>
  <si>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</si>
  <si>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</si>
  <si>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</si>
  <si>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</si>
  <si>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</si>
  <si>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</si>
  <si>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</si>
  <si>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</si>
  <si>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</si>
  <si>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</si>
  <si>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</si>
  <si>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</si>
  <si>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</si>
  <si>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</si>
  <si>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</si>
  <si>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</si>
  <si>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</si>
  <si>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</si>
  <si>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</si>
  <si>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</si>
  <si>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</si>
  <si>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</si>
  <si>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</si>
  <si>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</si>
  <si>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</si>
  <si>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</si>
  <si>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</si>
  <si>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</si>
  <si>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</si>
  <si>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</si>
  <si>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</si>
  <si>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</si>
  <si>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</si>
  <si>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https://portal.eias.ru/Portal/DownloadPage.aspx?type=12&amp;guid=af8cb911-bd9b-4f2b-a6e3-2fe337824d7d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</si>
  <si>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</si>
  <si>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</si>
  <si>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</si>
  <si>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26.12.2024г. Приказ о положении о закупках от 26.12.2024г.</t>
  </si>
  <si>
    <t>https://portal.eias.ru/Portal/DownloadPage.aspx?type=12&amp;guid=09f1fabf-ea6d-427f-8a2b-0d6580d6c9e3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</si>
  <si>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</si>
  <si>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от 26.12.2024г. и реестры закупок размещены на сайте гос.закупок.</t>
  </si>
  <si>
    <t>Реестр закупок на 2025год.</t>
  </si>
  <si>
    <t>https://portal.eias.ru/Portal/DownloadPage.aspx?type=12&amp;guid=323c21bb-fdd1-4a7c-b3fb-9ebfa2f3e815</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</si>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</sst>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f8cb911-bd9b-4f2b-a6e3-2fe337824d7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9f1fabf-ea6d-427f-8a2b-0d6580d6c9e3" TargetMode="External"/><Relationship Id="rId3" Type="http://schemas.openxmlformats.org/officeDocument/2006/relationships/hyperlink" Target="https://portal.eias.ru/Portal/DownloadPage.aspx?type=12&amp;guid=09f1fabf-ea6d-427f-8a2b-0d6580d6c9e3" TargetMode="External"/><Relationship Id="rId4" Type="http://schemas.openxmlformats.org/officeDocument/2006/relationships/hyperlink" Target="https://portal.eias.ru/Portal/DownloadPage.aspx?type=12&amp;guid=323c21bb-fdd1-4a7c-b3fb-9ebfa2f3e815" TargetMode="External"/><Relationship Id="rId5"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2C993-365F-D653-E105-006A00A442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6DAA87-6193-98A5-2665-E896B98ABCC2}" mc:Ignorable="x14ac xr xr2 xr3">
  <sheetPr>
    <tabColor rgb="FFCCCCFF"/>
  </sheetPr>
  <dimension ref="A1:Q79"/>
  <sheetViews>
    <sheetView topLeftCell="C3" showGridLines="0" zoomScale="17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46023.445868055554</v>
      </c>
      <c r="G11" s="77"/>
      <c r="H11" s="773" t="s">
        <v>22</v>
      </c>
      <c r="J11" s="876" t="s">
        <v>23</v>
      </c>
      <c r="Q11" s="74">
        <v>0</v>
      </c>
    </row>
    <row customHeight="1" ht="22.5">
      <c r="A12" s="2098"/>
      <c r="D12" s="75"/>
      <c r="E12" s="1165" t="s">
        <v>24</v>
      </c>
      <c r="F12" s="1732">
        <v>47848.44599537037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45778.44613425926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C4450D6-DDEB-63B3-CCC5-DF5C011E2376}"/>
    <hyperlink ref="H17" location="Титульный!H9" display="Как заполнить?" tooltip="Помощь по работе с полями отчётной формы" xr:uid="{93ECB2AF-B895-23B2-37A7-8032A3CDE288}"/>
    <hyperlink ref="H39" location="Титульный!H9" display="Как заполнить?" tooltip="Помощь по работе с полями отчётной формы" xr:uid="{4DF403C2-FCA8-5BC3-7566-2F5EF4956F1D}"/>
    <hyperlink ref="H62" location="Титульный!H9" display="Как заполнить?" tooltip="Помощь по работе с полями отчётной формы" xr:uid="{95B8CC8E-9B38-D1DD-F9B4-024290BE0646}"/>
    <hyperlink ref="F70" r:id="rId4" xr:uid="{3730B176-34EA-6B2C-B879-9AAB384016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022EA-F72F-501D-3E58-0BE3D6969CA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18A3F-0D8C-24A6-5C97-A0E32D9F565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3A934-ACBB-BE98-4375-3653C6014C72}" mc:Ignorable="x14ac xr xr2 xr3">
  <sheetPr>
    <tabColor rgb="FFCCCCFF"/>
  </sheetPr>
  <dimension ref="A1:AR146"/>
  <sheetViews>
    <sheetView showGridLines="0" zoomScale="150" workbookViewId="0">
      <pane xSplit="6" ySplit="12" topLeftCell="G121" activePane="bottomRight" state="frozen"/>
      <selection pane="bottomLeft" activeCell="A13" sqref="A13"/>
      <selection pane="topRight" activeCell="G1" sqref="G1"/>
      <selection pane="bottomRight" activeCell="G131" sqref="G131:G13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120</v>
      </c>
      <c r="F9" s="2103"/>
      <c r="G9" s="2127" t="s">
        <v>104</v>
      </c>
      <c r="H9" s="2127" t="s">
        <v>87</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88</v>
      </c>
      <c r="F10" s="1284" t="s">
        <v>126</v>
      </c>
      <c r="G10" s="2127"/>
      <c r="H10" s="2127"/>
      <c r="I10" s="2127"/>
      <c r="J10" s="2127"/>
      <c r="K10" s="110" t="s">
        <v>107</v>
      </c>
      <c r="L10" s="2127" t="s">
        <v>87</v>
      </c>
      <c r="M10" s="2127"/>
      <c r="N10" s="110" t="s">
        <v>127</v>
      </c>
      <c r="O10" s="110" t="s">
        <v>107</v>
      </c>
      <c r="P10" s="2127" t="s">
        <v>87</v>
      </c>
      <c r="Q10" s="2127"/>
      <c r="R10" s="110" t="s">
        <v>127</v>
      </c>
      <c r="S10" s="283" t="s">
        <v>107</v>
      </c>
      <c r="T10" s="2127" t="s">
        <v>87</v>
      </c>
      <c r="U10" s="2127"/>
      <c r="V10" s="283" t="s">
        <v>88</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260</v>
      </c>
      <c r="F121" s="2145" t="s">
        <v>65</v>
      </c>
      <c r="G121" s="2630" t="str">
        <f>INDEX(VD_NAME_LIST,MATCH("4189714",VD_ID_LIST,0))</f>
        <v>Водоотведение</v>
      </c>
      <c r="H121" s="2553"/>
      <c r="I121" s="2553">
        <v>1</v>
      </c>
      <c r="J121" s="2501" t="s">
        <v>261</v>
      </c>
      <c r="K121" s="2185" t="s">
        <v>65</v>
      </c>
      <c r="L121" s="2108"/>
      <c r="M121" s="2108" t="s">
        <v>108</v>
      </c>
      <c r="N121" s="2504" t="str">
        <f>IF(Z121="","",INDEX(TERRITORY_MR_LIST,MATCH(Z121,TERRITORY_LIST_ID,0)))</f>
        <v>Территория 1</v>
      </c>
      <c r="O121" s="2185" t="s">
        <v>65</v>
      </c>
      <c r="P121" s="2108"/>
      <c r="Q121" s="2108" t="s">
        <v>108</v>
      </c>
      <c r="R121" s="2571" t="s">
        <v>262</v>
      </c>
      <c r="S121" s="2406" t="s">
        <v>19</v>
      </c>
      <c r="T121" s="2406"/>
      <c r="U121" s="2406" t="s">
        <v>108</v>
      </c>
      <c r="V121" s="1434"/>
      <c r="W121" s="2501"/>
      <c r="Y121" s="1267"/>
      <c r="Z121" s="1267" t="s">
        <v>97</v>
      </c>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Тариф нва водоотведение</v>
      </c>
      <c r="AK121" s="1267" t="str">
        <f>IF($K$121="нет","без дифференциации",IF($N$121=0,"",$N$121))</f>
        <v>Территория 1</v>
      </c>
      <c r="AL121" s="1267" t="str">
        <f>IF($O$121="нет","без дифференциации",IF($R$121=0,"",$R$121))</f>
        <v>Водоотведение с.Шебунино</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2504"/>
      <c r="O122" s="2186"/>
      <c r="P122" s="2108"/>
      <c r="Q122" s="2108"/>
      <c r="R122" s="2571"/>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505"/>
      <c r="O123" s="2112"/>
      <c r="P123" s="2631"/>
      <c r="Q123" s="2632"/>
      <c r="R123" s="2633" t="s">
        <v>268</v>
      </c>
      <c r="S123" s="2634"/>
      <c r="T123" s="2635"/>
      <c r="U123" s="2636"/>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39"/>
      <c r="M124" s="2640"/>
      <c r="N124" s="2641" t="s">
        <v>269</v>
      </c>
      <c r="O124" s="2642"/>
      <c r="P124" s="2643"/>
      <c r="Q124" s="2644"/>
      <c r="R124" s="2645"/>
      <c r="S124" s="2646"/>
      <c r="T124" s="2647"/>
      <c r="U124" s="2648"/>
      <c r="V124" s="2649"/>
      <c r="W124" s="265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1"/>
      <c r="H125" s="2652"/>
      <c r="I125" s="2653"/>
      <c r="J125" s="2654" t="s">
        <v>270</v>
      </c>
      <c r="K125" s="2655"/>
      <c r="L125" s="2656"/>
      <c r="M125" s="2657"/>
      <c r="N125" s="2658"/>
      <c r="O125" s="2659"/>
      <c r="P125" s="2660"/>
      <c r="Q125" s="2661"/>
      <c r="R125" s="2662"/>
      <c r="S125" s="2663"/>
      <c r="T125" s="2664"/>
      <c r="U125" s="2665"/>
      <c r="V125" s="2666"/>
      <c r="W125" s="2667"/>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DF008-6E7B-AD85-809A-AA094737971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120</v>
      </c>
      <c r="G8" s="2193"/>
      <c r="H8" s="2192" t="s">
        <v>87</v>
      </c>
      <c r="I8" s="2193"/>
      <c r="J8" s="2127" t="s">
        <v>121</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126</v>
      </c>
      <c r="H9" s="2194"/>
      <c r="I9" s="2195"/>
      <c r="J9" s="2101"/>
      <c r="K9" s="1559"/>
      <c r="L9" s="2127" t="s">
        <v>290</v>
      </c>
      <c r="M9" s="2101"/>
      <c r="N9" s="2192" t="s">
        <v>87</v>
      </c>
      <c r="O9" s="2193"/>
      <c r="P9" s="2127" t="s">
        <v>127</v>
      </c>
      <c r="Q9" s="1556"/>
      <c r="R9" s="2127" t="s">
        <v>290</v>
      </c>
      <c r="S9" s="2101"/>
      <c r="T9" s="2192" t="s">
        <v>87</v>
      </c>
      <c r="U9" s="2193"/>
      <c r="V9" s="2127" t="s">
        <v>127</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128</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40355-3654-B7CD-48C5-78BF7216EA1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Сахалинская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6505011534</v>
      </c>
      <c r="G14" s="1012" t="s">
        <v>311</v>
      </c>
      <c r="H14" s="475"/>
      <c r="J14" s="455">
        <v>0</v>
      </c>
    </row>
    <row customHeight="1" ht="22.5" hidden="1">
      <c r="A15" s="457"/>
      <c r="B15" s="502"/>
      <c r="C15" s="457"/>
      <c r="D15" s="1009" t="s">
        <v>312</v>
      </c>
      <c r="E15" s="1010" t="s">
        <v>313</v>
      </c>
      <c r="F15" s="1011" t="str">
        <f>IF(kpp="","",kpp)</f>
        <v>650501001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CB087-2F1E-4716-0023-CC940CD8BA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40421-6BF7-2033-70F6-EEF9955218F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75886-C973-1098-F255-187A8E6717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526F8-8C9C-B44F-A817-9F510A796B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45778.44613425926</v>
      </c>
      <c r="W30" s="2264"/>
      <c r="X30" s="2264"/>
      <c r="Y30" s="2264"/>
      <c r="Z30" s="2264"/>
      <c r="AA30" s="2264"/>
      <c r="AB30" s="2264"/>
      <c r="AC30" s="326"/>
      <c r="AD30" s="2264" t="str">
        <f>IF(TITLE_DATE_PR_CHANGE="",IF(TITLE_DATE_PR="","",TITLE_DATE_PR),TITLE_DATE_PR_CHANGE)</f>
        <v>45778.44613425926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812-2</v>
      </c>
      <c r="W31" s="2251"/>
      <c r="X31" s="2251"/>
      <c r="Y31" s="2251"/>
      <c r="Z31" s="2251"/>
      <c r="AA31" s="2251"/>
      <c r="AB31" s="2251"/>
      <c r="AC31" s="326"/>
      <c r="AD31" s="2251" t="str">
        <f>IF(TITLE_NUMBER_PR_CHANGE="",IF(TITLE_NUMBER_PR="","",TITLE_NUMBER_PR),TITLE_NUMBER_PR_CHANGE)</f>
        <v>812-2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45778.44613425926</v>
      </c>
      <c r="W34" s="2264"/>
      <c r="X34" s="2264"/>
      <c r="Y34" s="2264"/>
      <c r="Z34" s="2264"/>
      <c r="AA34" s="2264"/>
      <c r="AB34" s="2264"/>
      <c r="AC34" s="326"/>
      <c r="AD34" s="2264" t="str">
        <f>IF(TITLE_DATE_PR_CHANGE="",IF(TITLE_DATE_PR="","",TITLE_DATE_PR),TITLE_DATE_PR_CHANGE)</f>
        <v>45778.44613425926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812-2</v>
      </c>
      <c r="W35" s="2251"/>
      <c r="X35" s="2251"/>
      <c r="Y35" s="2251"/>
      <c r="Z35" s="2251"/>
      <c r="AA35" s="2251"/>
      <c r="AB35" s="2251"/>
      <c r="AC35" s="326"/>
      <c r="AD35" s="2251" t="str">
        <f>IF(TITLE_NUMBER_PR_CHANGE="",IF(TITLE_NUMBER_PR="","",TITLE_NUMBER_PR),TITLE_NUMBER_PR_CHANGE)</f>
        <v>812-2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30CDB-5744-0172-2926-008CB87073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45778.44613425926</v>
      </c>
      <c r="W30" s="2264"/>
      <c r="X30" s="2264"/>
      <c r="Y30" s="2264"/>
      <c r="Z30" s="2264"/>
      <c r="AA30" s="2264"/>
      <c r="AB30" s="2264"/>
      <c r="AC30" s="326"/>
      <c r="AD30" s="2264" t="str">
        <f>IF(TITLE_DATE_PR_CHANGE="",IF(TITLE_DATE_PR="","",TITLE_DATE_PR),TITLE_DATE_PR_CHANGE)</f>
        <v>45778.44613425926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812-2</v>
      </c>
      <c r="W31" s="2251"/>
      <c r="X31" s="2251"/>
      <c r="Y31" s="2251"/>
      <c r="Z31" s="2251"/>
      <c r="AA31" s="2251"/>
      <c r="AB31" s="2251"/>
      <c r="AC31" s="326"/>
      <c r="AD31" s="2251" t="str">
        <f>IF(TITLE_NUMBER_PR_CHANGE="",IF(TITLE_NUMBER_PR="","",TITLE_NUMBER_PR),TITLE_NUMBER_PR_CHANGE)</f>
        <v>812-2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45778.44613425926</v>
      </c>
      <c r="W34" s="2264"/>
      <c r="X34" s="2264"/>
      <c r="Y34" s="2264"/>
      <c r="Z34" s="2264"/>
      <c r="AA34" s="2264"/>
      <c r="AB34" s="2264"/>
      <c r="AC34" s="326"/>
      <c r="AD34" s="2264" t="str">
        <f>IF(TITLE_DATE_PR_CHANGE="",IF(TITLE_DATE_PR="","",TITLE_DATE_PR),TITLE_DATE_PR_CHANGE)</f>
        <v>45778.44613425926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812-2</v>
      </c>
      <c r="W35" s="2251"/>
      <c r="X35" s="2251"/>
      <c r="Y35" s="2251"/>
      <c r="Z35" s="2251"/>
      <c r="AA35" s="2251"/>
      <c r="AB35" s="2251"/>
      <c r="AC35" s="326"/>
      <c r="AD35" s="2251" t="str">
        <f>IF(TITLE_NUMBER_PR_CHANGE="",IF(TITLE_NUMBER_PR="","",TITLE_NUMBER_PR),TITLE_NUMBER_PR_CHANGE)</f>
        <v>812-2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16AEA-27D7-9417-BE3F-964647F9EC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45778.44613425926</v>
      </c>
      <c r="W30" s="2264"/>
      <c r="X30" s="2264"/>
      <c r="Y30" s="2264"/>
      <c r="Z30" s="2264"/>
      <c r="AA30" s="2264"/>
      <c r="AB30" s="2264"/>
      <c r="AC30" s="1635"/>
      <c r="AD30" s="2264" t="str">
        <f>IF(TITLE_DATE_PR_CHANGE="",IF(TITLE_DATE_PR="","",TITLE_DATE_PR),TITLE_DATE_PR_CHANGE)</f>
        <v>45778.44613425926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812-2</v>
      </c>
      <c r="W31" s="2251"/>
      <c r="X31" s="2251"/>
      <c r="Y31" s="2251"/>
      <c r="Z31" s="2251"/>
      <c r="AA31" s="2251"/>
      <c r="AB31" s="2251"/>
      <c r="AC31" s="1635"/>
      <c r="AD31" s="2251" t="str">
        <f>IF(TITLE_NUMBER_PR_CHANGE="",IF(TITLE_NUMBER_PR="","",TITLE_NUMBER_PR),TITLE_NUMBER_PR_CHANGE)</f>
        <v>812-2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45778.44613425926</v>
      </c>
      <c r="W34" s="2264"/>
      <c r="X34" s="2264"/>
      <c r="Y34" s="2264"/>
      <c r="Z34" s="2264"/>
      <c r="AA34" s="2264"/>
      <c r="AB34" s="2264"/>
      <c r="AC34" s="1635"/>
      <c r="AD34" s="2264" t="str">
        <f>IF(TITLE_DATE_PR_CHANGE="",IF(TITLE_DATE_PR="","",TITLE_DATE_PR),TITLE_DATE_PR_CHANGE)</f>
        <v>45778.44613425926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812-2</v>
      </c>
      <c r="W35" s="2251"/>
      <c r="X35" s="2251"/>
      <c r="Y35" s="2251"/>
      <c r="Z35" s="2251"/>
      <c r="AA35" s="2251"/>
      <c r="AB35" s="2251"/>
      <c r="AC35" s="1635"/>
      <c r="AD35" s="2251" t="str">
        <f>IF(TITLE_NUMBER_PR_CHANGE="",IF(TITLE_NUMBER_PR="","",TITLE_NUMBER_PR),TITLE_NUMBER_PR_CHANGE)</f>
        <v>812-2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133</v>
      </c>
      <c r="C41" s="1266" t="s">
        <v>134</v>
      </c>
      <c r="D41" s="1266" t="s">
        <v>135</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BABAE-0C66-E205-6557-E43FF295A2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45778.44613425926</v>
      </c>
      <c r="W30" s="2264"/>
      <c r="X30" s="2264"/>
      <c r="Y30" s="2264"/>
      <c r="Z30" s="2264"/>
      <c r="AA30" s="2264"/>
      <c r="AB30" s="2264"/>
      <c r="AC30" s="1635"/>
      <c r="AD30" s="2264" t="str">
        <f>IF(TITLE_DATE_PR_CHANGE="",IF(TITLE_DATE_PR="","",TITLE_DATE_PR),TITLE_DATE_PR_CHANGE)</f>
        <v>45778.44613425926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812-2</v>
      </c>
      <c r="W31" s="2251"/>
      <c r="X31" s="2251"/>
      <c r="Y31" s="2251"/>
      <c r="Z31" s="2251"/>
      <c r="AA31" s="2251"/>
      <c r="AB31" s="2251"/>
      <c r="AC31" s="1635"/>
      <c r="AD31" s="2251" t="str">
        <f>IF(TITLE_NUMBER_PR_CHANGE="",IF(TITLE_NUMBER_PR="","",TITLE_NUMBER_PR),TITLE_NUMBER_PR_CHANGE)</f>
        <v>812-2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45778.44613425926</v>
      </c>
      <c r="W34" s="2264"/>
      <c r="X34" s="2264"/>
      <c r="Y34" s="2264"/>
      <c r="Z34" s="2264"/>
      <c r="AA34" s="2264"/>
      <c r="AB34" s="2264"/>
      <c r="AC34" s="1635"/>
      <c r="AD34" s="2264" t="str">
        <f>IF(TITLE_DATE_PR_CHANGE="",IF(TITLE_DATE_PR="","",TITLE_DATE_PR),TITLE_DATE_PR_CHANGE)</f>
        <v>45778.44613425926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812-2</v>
      </c>
      <c r="W35" s="2251"/>
      <c r="X35" s="2251"/>
      <c r="Y35" s="2251"/>
      <c r="Z35" s="2251"/>
      <c r="AA35" s="2251"/>
      <c r="AB35" s="2251"/>
      <c r="AC35" s="1635"/>
      <c r="AD35" s="2251" t="str">
        <f>IF(TITLE_NUMBER_PR_CHANGE="",IF(TITLE_NUMBER_PR="","",TITLE_NUMBER_PR),TITLE_NUMBER_PR_CHANGE)</f>
        <v>812-2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133</v>
      </c>
      <c r="C41" s="1266" t="s">
        <v>134</v>
      </c>
      <c r="D41" s="1266" t="s">
        <v>135</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F5F7-8B21-7A73-55BD-2C99E50BA0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45778.44613425926</v>
      </c>
      <c r="W30" s="2264"/>
      <c r="X30" s="2264"/>
      <c r="Y30" s="2264"/>
      <c r="Z30" s="2264"/>
      <c r="AA30" s="2264"/>
      <c r="AB30" s="2264"/>
      <c r="AC30" s="326"/>
      <c r="AD30" s="2264" t="str">
        <f>IF(TITLE_DATE_PR_CHANGE="",IF(TITLE_DATE_PR="","",TITLE_DATE_PR),TITLE_DATE_PR_CHANGE)</f>
        <v>45778.44613425926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812-2</v>
      </c>
      <c r="W31" s="2251"/>
      <c r="X31" s="2251"/>
      <c r="Y31" s="2251"/>
      <c r="Z31" s="2251"/>
      <c r="AA31" s="2251"/>
      <c r="AB31" s="2251"/>
      <c r="AC31" s="326"/>
      <c r="AD31" s="2251" t="str">
        <f>IF(TITLE_NUMBER_PR_CHANGE="",IF(TITLE_NUMBER_PR="","",TITLE_NUMBER_PR),TITLE_NUMBER_PR_CHANGE)</f>
        <v>812-2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45778.44613425926</v>
      </c>
      <c r="W34" s="2264"/>
      <c r="X34" s="2264"/>
      <c r="Y34" s="2264"/>
      <c r="Z34" s="2264"/>
      <c r="AA34" s="2264"/>
      <c r="AB34" s="2264"/>
      <c r="AC34" s="326"/>
      <c r="AD34" s="2264" t="str">
        <f>IF(TITLE_DATE_PR_CHANGE="",IF(TITLE_DATE_PR="","",TITLE_DATE_PR),TITLE_DATE_PR_CHANGE)</f>
        <v>45778.44613425926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812-2</v>
      </c>
      <c r="W35" s="2251"/>
      <c r="X35" s="2251"/>
      <c r="Y35" s="2251"/>
      <c r="Z35" s="2251"/>
      <c r="AA35" s="2251"/>
      <c r="AB35" s="2251"/>
      <c r="AC35" s="326"/>
      <c r="AD35" s="2251" t="str">
        <f>IF(TITLE_NUMBER_PR_CHANGE="",IF(TITLE_NUMBER_PR="","",TITLE_NUMBER_PR),TITLE_NUMBER_PR_CHANGE)</f>
        <v>812-2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22932-66E4-30A7-F43A-F8D44CFBD8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45778.44613425926</v>
      </c>
      <c r="W30" s="2264"/>
      <c r="X30" s="2264"/>
      <c r="Y30" s="2264"/>
      <c r="Z30" s="2264"/>
      <c r="AA30" s="2264"/>
      <c r="AB30" s="2264"/>
      <c r="AC30" s="326"/>
      <c r="AD30" s="2264" t="str">
        <f>IF(TITLE_DATE_PR_CHANGE="",IF(TITLE_DATE_PR="","",TITLE_DATE_PR),TITLE_DATE_PR_CHANGE)</f>
        <v>45778.44613425926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812-2</v>
      </c>
      <c r="W31" s="2251"/>
      <c r="X31" s="2251"/>
      <c r="Y31" s="2251"/>
      <c r="Z31" s="2251"/>
      <c r="AA31" s="2251"/>
      <c r="AB31" s="2251"/>
      <c r="AC31" s="326"/>
      <c r="AD31" s="2251" t="str">
        <f>IF(TITLE_NUMBER_PR_CHANGE="",IF(TITLE_NUMBER_PR="","",TITLE_NUMBER_PR),TITLE_NUMBER_PR_CHANGE)</f>
        <v>812-2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45778.44613425926</v>
      </c>
      <c r="W34" s="2264"/>
      <c r="X34" s="2264"/>
      <c r="Y34" s="2264"/>
      <c r="Z34" s="2264"/>
      <c r="AA34" s="2264"/>
      <c r="AB34" s="2264"/>
      <c r="AC34" s="326"/>
      <c r="AD34" s="2264" t="str">
        <f>IF(TITLE_DATE_PR_CHANGE="",IF(TITLE_DATE_PR="","",TITLE_DATE_PR),TITLE_DATE_PR_CHANGE)</f>
        <v>45778.44613425926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812-2</v>
      </c>
      <c r="W35" s="2251"/>
      <c r="X35" s="2251"/>
      <c r="Y35" s="2251"/>
      <c r="Z35" s="2251"/>
      <c r="AA35" s="2251"/>
      <c r="AB35" s="2251"/>
      <c r="AC35" s="326"/>
      <c r="AD35" s="2251" t="str">
        <f>IF(TITLE_NUMBER_PR_CHANGE="",IF(TITLE_NUMBER_PR="","",TITLE_NUMBER_PR),TITLE_NUMBER_PR_CHANGE)</f>
        <v>812-2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DAB46-25DE-B6A1-6237-B994D6A69E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45778.44613425926</v>
      </c>
      <c r="W30" s="2264"/>
      <c r="X30" s="2264"/>
      <c r="Y30" s="2264"/>
      <c r="Z30" s="2264"/>
      <c r="AA30" s="2264"/>
      <c r="AB30" s="2264"/>
      <c r="AC30" s="326"/>
      <c r="AD30" s="2264" t="str">
        <f>IF(TITLE_DATE_PR_CHANGE="",IF(TITLE_DATE_PR="","",TITLE_DATE_PR),TITLE_DATE_PR_CHANGE)</f>
        <v>45778.44613425926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812-2</v>
      </c>
      <c r="W31" s="2251"/>
      <c r="X31" s="2251"/>
      <c r="Y31" s="2251"/>
      <c r="Z31" s="2251"/>
      <c r="AA31" s="2251"/>
      <c r="AB31" s="2251"/>
      <c r="AC31" s="326"/>
      <c r="AD31" s="2251" t="str">
        <f>IF(TITLE_NUMBER_PR_CHANGE="",IF(TITLE_NUMBER_PR="","",TITLE_NUMBER_PR),TITLE_NUMBER_PR_CHANGE)</f>
        <v>812-2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45778.44613425926</v>
      </c>
      <c r="W34" s="2264"/>
      <c r="X34" s="2264"/>
      <c r="Y34" s="2264"/>
      <c r="Z34" s="2264"/>
      <c r="AA34" s="2264"/>
      <c r="AB34" s="2264"/>
      <c r="AC34" s="326"/>
      <c r="AD34" s="2264" t="str">
        <f>IF(TITLE_DATE_PR_CHANGE="",IF(TITLE_DATE_PR="","",TITLE_DATE_PR),TITLE_DATE_PR_CHANGE)</f>
        <v>45778.44613425926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812-2</v>
      </c>
      <c r="W35" s="2251"/>
      <c r="X35" s="2251"/>
      <c r="Y35" s="2251"/>
      <c r="Z35" s="2251"/>
      <c r="AA35" s="2251"/>
      <c r="AB35" s="2251"/>
      <c r="AC35" s="326"/>
      <c r="AD35" s="2251" t="str">
        <f>IF(TITLE_NUMBER_PR_CHANGE="",IF(TITLE_NUMBER_PR="","",TITLE_NUMBER_PR),TITLE_NUMBER_PR_CHANGE)</f>
        <v>812-2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20E88-7068-0E6D-D5C1-F481604525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45778.44613425926</v>
      </c>
      <c r="W30" s="2264"/>
      <c r="X30" s="2264"/>
      <c r="Y30" s="2264"/>
      <c r="Z30" s="2264"/>
      <c r="AA30" s="2264"/>
      <c r="AB30" s="2264"/>
      <c r="AC30" s="326"/>
      <c r="AD30" s="2264" t="str">
        <f>IF(TITLE_DATE_PR_CHANGE="",IF(TITLE_DATE_PR="","",TITLE_DATE_PR),TITLE_DATE_PR_CHANGE)</f>
        <v>45778.44613425926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812-2</v>
      </c>
      <c r="W31" s="2251"/>
      <c r="X31" s="2251"/>
      <c r="Y31" s="2251"/>
      <c r="Z31" s="2251"/>
      <c r="AA31" s="2251"/>
      <c r="AB31" s="2251"/>
      <c r="AC31" s="326"/>
      <c r="AD31" s="2251" t="str">
        <f>IF(TITLE_NUMBER_PR_CHANGE="",IF(TITLE_NUMBER_PR="","",TITLE_NUMBER_PR),TITLE_NUMBER_PR_CHANGE)</f>
        <v>812-2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45778.44613425926</v>
      </c>
      <c r="W34" s="2264"/>
      <c r="X34" s="2264"/>
      <c r="Y34" s="2264"/>
      <c r="Z34" s="2264"/>
      <c r="AA34" s="2264"/>
      <c r="AB34" s="2264"/>
      <c r="AC34" s="326"/>
      <c r="AD34" s="2264" t="str">
        <f>IF(TITLE_DATE_PR_CHANGE="",IF(TITLE_DATE_PR="","",TITLE_DATE_PR),TITLE_DATE_PR_CHANGE)</f>
        <v>45778.44613425926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812-2</v>
      </c>
      <c r="W35" s="2251"/>
      <c r="X35" s="2251"/>
      <c r="Y35" s="2251"/>
      <c r="Z35" s="2251"/>
      <c r="AA35" s="2251"/>
      <c r="AB35" s="2251"/>
      <c r="AC35" s="326"/>
      <c r="AD35" s="2251" t="str">
        <f>IF(TITLE_NUMBER_PR_CHANGE="",IF(TITLE_NUMBER_PR="","",TITLE_NUMBER_PR),TITLE_NUMBER_PR_CHANGE)</f>
        <v>812-2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C43BB-B7DE-9BE6-B3D1-DB1ABD6280E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45778.44613425926</v>
      </c>
      <c r="Y34" s="2264"/>
      <c r="Z34" s="2264"/>
      <c r="AA34" s="2264"/>
      <c r="AB34" s="2264"/>
      <c r="AC34" s="2264"/>
      <c r="AD34" s="2264"/>
      <c r="AE34" s="2264"/>
      <c r="AF34" s="326"/>
      <c r="AG34" s="2264" t="str">
        <f>IF(TITLE_DATE_PR_CHANGE="",IF(TITLE_DATE_PR="","",TITLE_DATE_PR),TITLE_DATE_PR_CHANGE)</f>
        <v>45778.44613425926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812-2</v>
      </c>
      <c r="Y35" s="2251"/>
      <c r="Z35" s="2251"/>
      <c r="AA35" s="2251"/>
      <c r="AB35" s="2251"/>
      <c r="AC35" s="2251"/>
      <c r="AD35" s="2251"/>
      <c r="AE35" s="2251"/>
      <c r="AF35" s="326"/>
      <c r="AG35" s="2251" t="str">
        <f>IF(TITLE_NUMBER_PR_CHANGE="",IF(TITLE_NUMBER_PR="","",TITLE_NUMBER_PR),TITLE_NUMBER_PR_CHANGE)</f>
        <v>812-2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45778.44613425926</v>
      </c>
      <c r="Y38" s="2264"/>
      <c r="Z38" s="2264"/>
      <c r="AA38" s="2264"/>
      <c r="AB38" s="2264"/>
      <c r="AC38" s="2264"/>
      <c r="AD38" s="2264"/>
      <c r="AE38" s="2264"/>
      <c r="AF38" s="326"/>
      <c r="AG38" s="2264" t="str">
        <f>IF(TITLE_DATE_PR_CHANGE="",IF(TITLE_DATE_PR="","",TITLE_DATE_PR),TITLE_DATE_PR_CHANGE)</f>
        <v>45778.44613425926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812-2</v>
      </c>
      <c r="Y39" s="2251"/>
      <c r="Z39" s="2251"/>
      <c r="AA39" s="2251"/>
      <c r="AB39" s="2251"/>
      <c r="AC39" s="2251"/>
      <c r="AD39" s="2251"/>
      <c r="AE39" s="2251"/>
      <c r="AF39" s="326"/>
      <c r="AG39" s="2251" t="str">
        <f>IF(TITLE_NUMBER_PR_CHANGE="",IF(TITLE_NUMBER_PR="","",TITLE_NUMBER_PR),TITLE_NUMBER_PR_CHANGE)</f>
        <v>812-2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133</v>
      </c>
      <c r="C47" s="1259" t="s">
        <v>134</v>
      </c>
      <c r="D47" s="1259" t="s">
        <v>135</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FFB6-4515-9215-85E7-E726C287E17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45778.44613425926</v>
      </c>
      <c r="W31" s="2264"/>
      <c r="X31" s="2264"/>
      <c r="Y31" s="2264"/>
      <c r="Z31" s="2264"/>
      <c r="AA31" s="326"/>
      <c r="AB31" s="2264" t="str">
        <f>IF(TITLE_DATE_PR_CHANGE="",IF(TITLE_DATE_PR="","",TITLE_DATE_PR),TITLE_DATE_PR_CHANGE)</f>
        <v>45778.44613425926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812-2</v>
      </c>
      <c r="W32" s="2251"/>
      <c r="X32" s="2251"/>
      <c r="Y32" s="2251"/>
      <c r="Z32" s="2251"/>
      <c r="AA32" s="326"/>
      <c r="AB32" s="2251" t="str">
        <f>IF(TITLE_NUMBER_PR_CHANGE="",IF(TITLE_NUMBER_PR="","",TITLE_NUMBER_PR),TITLE_NUMBER_PR_CHANGE)</f>
        <v>812-2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45778.44613425926</v>
      </c>
      <c r="W35" s="2264"/>
      <c r="X35" s="2264"/>
      <c r="Y35" s="2264"/>
      <c r="Z35" s="2264"/>
      <c r="AA35" s="326"/>
      <c r="AB35" s="2264" t="str">
        <f>IF(TITLE_DATE_PR_CHANGE="",IF(TITLE_DATE_PR="","",TITLE_DATE_PR),TITLE_DATE_PR_CHANGE)</f>
        <v>45778.44613425926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812-2</v>
      </c>
      <c r="W36" s="2251"/>
      <c r="X36" s="2251"/>
      <c r="Y36" s="2251"/>
      <c r="Z36" s="2251"/>
      <c r="AA36" s="326"/>
      <c r="AB36" s="2251" t="str">
        <f>IF(TITLE_NUMBER_PR_CHANGE="",IF(TITLE_NUMBER_PR="","",TITLE_NUMBER_PR),TITLE_NUMBER_PR_CHANGE)</f>
        <v>812-2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1A0B4-F73F-2F79-8779-94F5FC797D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326"/>
      <c r="AC28" s="2264" t="str">
        <f>IF(TITLE_DATE_PR_CHANGE="",IF(TITLE_DATE_PR="","",TITLE_DATE_PR),TITLE_DATE_PR_CHANGE)</f>
        <v>45778.44613425926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326"/>
      <c r="AC29" s="2251" t="str">
        <f>IF(TITLE_NUMBER_PR_CHANGE="",IF(TITLE_NUMBER_PR="","",TITLE_NUMBER_PR),TITLE_NUMBER_PR_CHANGE)</f>
        <v>812-2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326"/>
      <c r="AC32" s="2264" t="str">
        <f>IF(TITLE_DATE_PR_CHANGE="",IF(TITLE_DATE_PR="","",TITLE_DATE_PR),TITLE_DATE_PR_CHANGE)</f>
        <v>45778.44613425926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326"/>
      <c r="AC33" s="2251" t="str">
        <f>IF(TITLE_NUMBER_PR_CHANGE="",IF(TITLE_NUMBER_PR="","",TITLE_NUMBER_PR),TITLE_NUMBER_PR_CHANGE)</f>
        <v>812-2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222</v>
      </c>
      <c r="B46" s="1363" t="s">
        <v>223</v>
      </c>
      <c r="C46" s="1363" t="s">
        <v>224</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65C22-48E2-5078-5D08-ECAB34301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326"/>
      <c r="AC28" s="2264" t="str">
        <f>IF(TITLE_DATE_PR_CHANGE="",IF(TITLE_DATE_PR="","",TITLE_DATE_PR),TITLE_DATE_PR_CHANGE)</f>
        <v>45778.44613425926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326"/>
      <c r="AC29" s="2251" t="str">
        <f>IF(TITLE_NUMBER_PR_CHANGE="",IF(TITLE_NUMBER_PR="","",TITLE_NUMBER_PR),TITLE_NUMBER_PR_CHANGE)</f>
        <v>812-2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326"/>
      <c r="AC32" s="2264" t="str">
        <f>IF(TITLE_DATE_PR_CHANGE="",IF(TITLE_DATE_PR="","",TITLE_DATE_PR),TITLE_DATE_PR_CHANGE)</f>
        <v>45778.44613425926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326"/>
      <c r="AC33" s="2251" t="str">
        <f>IF(TITLE_NUMBER_PR_CHANGE="",IF(TITLE_NUMBER_PR="","",TITLE_NUMBER_PR),TITLE_NUMBER_PR_CHANGE)</f>
        <v>812-2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227</v>
      </c>
      <c r="B46" s="1363" t="s">
        <v>228</v>
      </c>
      <c r="C46" s="1363" t="s">
        <v>229</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FBCA7-9D63-6A6E-0BF2-2DF4948972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326"/>
      <c r="AC28" s="2264" t="str">
        <f>IF(TITLE_DATE_PR_CHANGE="",IF(TITLE_DATE_PR="","",TITLE_DATE_PR),TITLE_DATE_PR_CHANGE)</f>
        <v>45778.44613425926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326"/>
      <c r="AC29" s="2251" t="str">
        <f>IF(TITLE_NUMBER_PR_CHANGE="",IF(TITLE_NUMBER_PR="","",TITLE_NUMBER_PR),TITLE_NUMBER_PR_CHANGE)</f>
        <v>812-2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326"/>
      <c r="AC32" s="2264" t="str">
        <f>IF(TITLE_DATE_PR_CHANGE="",IF(TITLE_DATE_PR="","",TITLE_DATE_PR),TITLE_DATE_PR_CHANGE)</f>
        <v>45778.44613425926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326"/>
      <c r="AC33" s="2251" t="str">
        <f>IF(TITLE_NUMBER_PR_CHANGE="",IF(TITLE_NUMBER_PR="","",TITLE_NUMBER_PR),TITLE_NUMBER_PR_CHANGE)</f>
        <v>812-2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232</v>
      </c>
      <c r="B46" s="1363" t="s">
        <v>233</v>
      </c>
      <c r="C46" s="1363" t="s">
        <v>234</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CADFF-9498-ADA5-8B23-03657B61CA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326"/>
      <c r="AC28" s="2264" t="str">
        <f>IF(TITLE_DATE_PR_CHANGE="",IF(TITLE_DATE_PR="","",TITLE_DATE_PR),TITLE_DATE_PR_CHANGE)</f>
        <v>45778.44613425926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326"/>
      <c r="AC29" s="2251" t="str">
        <f>IF(TITLE_NUMBER_PR_CHANGE="",IF(TITLE_NUMBER_PR="","",TITLE_NUMBER_PR),TITLE_NUMBER_PR_CHANGE)</f>
        <v>812-2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326"/>
      <c r="AC32" s="2264" t="str">
        <f>IF(TITLE_DATE_PR_CHANGE="",IF(TITLE_DATE_PR="","",TITLE_DATE_PR),TITLE_DATE_PR_CHANGE)</f>
        <v>45778.44613425926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326"/>
      <c r="AC33" s="2251" t="str">
        <f>IF(TITLE_NUMBER_PR_CHANGE="",IF(TITLE_NUMBER_PR="","",TITLE_NUMBER_PR),TITLE_NUMBER_PR_CHANGE)</f>
        <v>812-2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237</v>
      </c>
      <c r="B46" s="1363" t="s">
        <v>238</v>
      </c>
      <c r="C46" s="1363" t="s">
        <v>239</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81A3B-24B5-414D-C96C-9397E7EF433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45778.44613425926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812-2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45778.44613425926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812-2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94306-46FF-1FFC-36B7-C2A7252ED4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45778.44613425926</v>
      </c>
      <c r="W32" s="2264"/>
      <c r="X32" s="2264"/>
      <c r="Y32" s="2264"/>
      <c r="Z32" s="2264"/>
      <c r="AA32" s="2264"/>
      <c r="AB32" s="2264"/>
      <c r="AC32" s="326"/>
      <c r="AD32" s="2264" t="str">
        <f>IF(TITLE_DATE_PR_CHANGE="",IF(TITLE_DATE_PR="","",TITLE_DATE_PR),TITLE_DATE_PR_CHANGE)</f>
        <v>45778.44613425926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812-2</v>
      </c>
      <c r="W33" s="2251"/>
      <c r="X33" s="2251"/>
      <c r="Y33" s="2251"/>
      <c r="Z33" s="2251"/>
      <c r="AA33" s="2251"/>
      <c r="AB33" s="2251"/>
      <c r="AC33" s="326"/>
      <c r="AD33" s="2251" t="str">
        <f>IF(TITLE_NUMBER_PR_CHANGE="",IF(TITLE_NUMBER_PR="","",TITLE_NUMBER_PR),TITLE_NUMBER_PR_CHANGE)</f>
        <v>812-2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45778.44613425926</v>
      </c>
      <c r="W36" s="2264"/>
      <c r="X36" s="2264"/>
      <c r="Y36" s="2264"/>
      <c r="Z36" s="2264"/>
      <c r="AA36" s="2264"/>
      <c r="AB36" s="2264"/>
      <c r="AC36" s="326"/>
      <c r="AD36" s="2264" t="str">
        <f>IF(TITLE_DATE_PR_CHANGE="",IF(TITLE_DATE_PR="","",TITLE_DATE_PR),TITLE_DATE_PR_CHANGE)</f>
        <v>45778.44613425926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812-2</v>
      </c>
      <c r="W37" s="2251"/>
      <c r="X37" s="2251"/>
      <c r="Y37" s="2251"/>
      <c r="Z37" s="2251"/>
      <c r="AA37" s="2251"/>
      <c r="AB37" s="2251"/>
      <c r="AC37" s="326"/>
      <c r="AD37" s="2251" t="str">
        <f>IF(TITLE_NUMBER_PR_CHANGE="",IF(TITLE_NUMBER_PR="","",TITLE_NUMBER_PR),TITLE_NUMBER_PR_CHANGE)</f>
        <v>812-2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242</v>
      </c>
      <c r="B50" s="1343" t="s">
        <v>243</v>
      </c>
      <c r="C50" s="1343" t="s">
        <v>244</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E9FC4-805E-D4C7-1A3F-8C23A1F1AB0A}" mc:Ignorable="x14ac xr xr2 xr3">
  <sheetPr>
    <tabColor theme="6" tint="0.4"/>
  </sheetPr>
  <dimension ref="A1:BS58"/>
  <sheetViews>
    <sheetView showGridLines="0" zoomScale="150" workbookViewId="0">
      <pane xSplit="28" ySplit="40" topLeftCell="AC41" activePane="bottomRight" state="frozen"/>
      <selection pane="bottomLeft" activeCell="A41" sqref="A41"/>
      <selection pane="topRight" activeCell="AC1" sqref="AC1"/>
      <selection pane="bottomRight" activeCell="AC44" sqref="AC44:BL4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63" max="63" width="10.57421875" hidden="1"/>
    <col min="64" max="64" style="1635" width="4.00390625" customWidth="1"/>
    <col min="65" max="65" style="1635" width="115.00390625" customWidth="1"/>
    <col min="66" max="70" style="1642" width="10.00390625" customWidth="1"/>
    <col min="71" max="71"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S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4"/>
      <c r="BM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00"/>
      <c r="BP2" s="500" t="str">
        <f>IF(T2="","",T2)</f>
        <v>Наименование тарифа</v>
      </c>
      <c r="BQ2" s="500"/>
      <c r="BR2" s="500"/>
      <c r="BS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4"/>
      <c r="BM3" s="1258" t="s">
        <v>400</v>
      </c>
      <c r="BO3" s="500"/>
      <c r="BP3" s="500" t="str">
        <f>IF(T3="","",T3)</f>
        <v>Территория действия тарифа</v>
      </c>
      <c r="BQ3" s="500"/>
      <c r="BR3" s="500"/>
      <c r="BS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4"/>
      <c r="BM4" s="1258" t="s">
        <v>516</v>
      </c>
      <c r="BO4" s="500"/>
      <c r="BP4" s="500" t="str">
        <f>IF(T4="","",T4)</f>
        <v>Наименование централизованной системы водоотведения</v>
      </c>
      <c r="BQ4" s="500"/>
      <c r="BR4" s="500"/>
      <c r="BS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5"/>
      <c r="BM5" s="1258" t="s">
        <v>483</v>
      </c>
      <c r="BO5" s="500"/>
      <c r="BP5" s="500" t="str">
        <f>IF(T5="","",T5)</f>
        <v>Наименование признака дифференциации</v>
      </c>
      <c r="BQ5" s="500"/>
      <c r="BR5" s="500"/>
      <c r="BS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7"/>
      <c r="BM6" s="1307" t="s">
        <v>484</v>
      </c>
      <c r="BO6" s="500"/>
      <c r="BP6" s="500" t="str">
        <f>IF(T6="","",T6)</f>
        <v>Группа потребителей</v>
      </c>
      <c r="BQ6" s="500"/>
      <c r="BR6" s="500"/>
      <c r="BS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1438"/>
      <c r="BM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1">
        <f>STRCHECKDATE(V8:BL8)</f>
      </c>
      <c r="BO7" s="500"/>
      <c r="BP7" s="500" t="str">
        <f>IF(T7="","",T7)</f>
        <v/>
      </c>
      <c r="BQ7" s="500"/>
      <c r="BR7" s="500"/>
      <c r="BS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1439"/>
      <c r="BM8" s="2349"/>
      <c r="BO8" s="500"/>
      <c r="BP8" s="500" t="str">
        <f>IF(T8="","",T8)</f>
        <v/>
      </c>
      <c r="BQ8" s="500"/>
      <c r="BR8" s="500"/>
      <c r="BS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68"/>
      <c r="AK9" s="2669"/>
      <c r="AL9" s="2670"/>
      <c r="AM9" s="2671"/>
      <c r="AN9" s="2672"/>
      <c r="AO9" s="2673"/>
      <c r="AP9" s="2674"/>
      <c r="AQ9" s="2675"/>
      <c r="AR9" s="2676"/>
      <c r="AS9" s="2677"/>
      <c r="AT9" s="2678"/>
      <c r="AU9" s="2679"/>
      <c r="AV9" s="2680"/>
      <c r="AW9" s="2681"/>
      <c r="AX9" s="2682"/>
      <c r="AY9" s="2683"/>
      <c r="AZ9" s="2684"/>
      <c r="BA9" s="2685"/>
      <c r="BB9" s="2686"/>
      <c r="BC9" s="2687"/>
      <c r="BD9" s="2688"/>
      <c r="BE9" s="2689"/>
      <c r="BF9" s="2690"/>
      <c r="BG9" s="2691"/>
      <c r="BH9" s="2692"/>
      <c r="BI9" s="2693"/>
      <c r="BJ9" s="2694"/>
      <c r="BK9" s="2695"/>
      <c r="BL9" s="367"/>
      <c r="BM9" s="1258" t="s">
        <v>486</v>
      </c>
      <c r="BO9" s="500"/>
      <c r="BP9" s="500" t="str">
        <f>IF(T9="","",T9)</f>
        <v>Добавить значение признака дифференциации</v>
      </c>
      <c r="BQ9" s="500"/>
      <c r="BR9" s="500"/>
      <c r="BS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2696"/>
      <c r="AK10" s="2697"/>
      <c r="AL10" s="2698"/>
      <c r="AM10" s="2699"/>
      <c r="AN10" s="2700"/>
      <c r="AO10" s="2701"/>
      <c r="AP10" s="2702"/>
      <c r="AQ10" s="2703"/>
      <c r="AR10" s="2704"/>
      <c r="AS10" s="2705"/>
      <c r="AT10" s="2706"/>
      <c r="AU10" s="2707"/>
      <c r="AV10" s="2708"/>
      <c r="AW10" s="2709"/>
      <c r="AX10" s="2710"/>
      <c r="AY10" s="2711"/>
      <c r="AZ10" s="2712"/>
      <c r="BA10" s="2713"/>
      <c r="BB10" s="2714"/>
      <c r="BC10" s="2715"/>
      <c r="BD10" s="2716"/>
      <c r="BE10" s="2717"/>
      <c r="BF10" s="2718"/>
      <c r="BG10" s="2719"/>
      <c r="BH10" s="2720"/>
      <c r="BI10" s="2721"/>
      <c r="BJ10" s="2722"/>
      <c r="BK10" s="2723"/>
      <c r="BL10" s="367"/>
      <c r="BM10" s="1440"/>
      <c r="BO10" s="500"/>
      <c r="BP10" s="500" t="str">
        <f>IF(T10="","",T10)</f>
        <v>Добавить группу потребителей</v>
      </c>
      <c r="BQ10" s="500"/>
      <c r="BR10" s="500"/>
      <c r="BS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724"/>
      <c r="AK11" s="2725"/>
      <c r="AL11" s="2726"/>
      <c r="AM11" s="2727"/>
      <c r="AN11" s="2728"/>
      <c r="AO11" s="2729"/>
      <c r="AP11" s="2730"/>
      <c r="AQ11" s="2731"/>
      <c r="AR11" s="2732"/>
      <c r="AS11" s="2733"/>
      <c r="AT11" s="2734"/>
      <c r="AU11" s="2735"/>
      <c r="AV11" s="2736"/>
      <c r="AW11" s="2737"/>
      <c r="AX11" s="2738"/>
      <c r="AY11" s="2739"/>
      <c r="AZ11" s="2740"/>
      <c r="BA11" s="2741"/>
      <c r="BB11" s="2742"/>
      <c r="BC11" s="2743"/>
      <c r="BD11" s="2744"/>
      <c r="BE11" s="2745"/>
      <c r="BF11" s="2746"/>
      <c r="BG11" s="2747"/>
      <c r="BH11" s="2748"/>
      <c r="BI11" s="2749"/>
      <c r="BJ11" s="2750"/>
      <c r="BK11" s="2751"/>
      <c r="BL11" s="367"/>
      <c r="BM11" s="303"/>
      <c r="BO11" s="500"/>
      <c r="BP11" s="500" t="str">
        <f>IF(T11="","",T11)</f>
        <v>Добавить наименование признака дифференциации</v>
      </c>
      <c r="BQ11" s="500"/>
      <c r="BR11" s="500"/>
      <c r="BS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O12" s="789"/>
      <c r="BP12" s="789" t="str">
        <f>IF(T12="","",T12)</f>
        <v>Добавить централизованную систему для дифференциации</v>
      </c>
      <c r="BQ12" s="789"/>
      <c r="BR12" s="789"/>
      <c r="BS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O13" s="500"/>
      <c r="BP13" s="500" t="str">
        <f>IF(T13="","",T13)</f>
        <v>Добавить территорию для дифференциации</v>
      </c>
      <c r="BQ13" s="500"/>
      <c r="BR13" s="500"/>
      <c r="BS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S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S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S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S17" s="1155">
        <v>0</v>
      </c>
    </row>
    <row s="1366" customFormat="1" customHeight="1" ht="22.5" hidden="1">
      <c r="L18" s="1478"/>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N18" s="511"/>
      <c r="BO18" s="511"/>
      <c r="BP18" s="511"/>
      <c r="BQ18" s="511"/>
      <c r="BR18" s="511"/>
      <c r="BS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N19" s="511"/>
      <c r="BO19" s="511"/>
      <c r="BP19" s="511"/>
      <c r="BQ19" s="511"/>
      <c r="BR19" s="511"/>
      <c r="BS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Q20" s="1366"/>
      <c r="AR20" s="1366"/>
      <c r="AS20" s="1366"/>
      <c r="AT20" s="1366"/>
      <c r="AU20" s="1370" t="s">
        <v>420</v>
      </c>
      <c r="AV20" s="1366"/>
      <c r="AW20" s="1370" t="s">
        <v>421</v>
      </c>
      <c r="AX20" s="1366"/>
      <c r="AY20" s="1366"/>
      <c r="AZ20" s="1366"/>
      <c r="BA20" s="1366"/>
      <c r="BB20" s="1370" t="s">
        <v>420</v>
      </c>
      <c r="BC20" s="1366"/>
      <c r="BD20" s="1370" t="s">
        <v>421</v>
      </c>
      <c r="BE20" s="1366"/>
      <c r="BF20" s="1366"/>
      <c r="BG20" s="1366"/>
      <c r="BH20" s="1366"/>
      <c r="BI20" s="1370" t="s">
        <v>420</v>
      </c>
      <c r="BJ20" s="1366"/>
      <c r="BK20" s="1370" t="s">
        <v>421</v>
      </c>
      <c r="BS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S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S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S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S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S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509"/>
      <c r="BS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326"/>
      <c r="BM27" s="280"/>
      <c r="BN27" s="368"/>
      <c r="BO27" s="368"/>
      <c r="BP27" s="368"/>
      <c r="BQ27" s="368"/>
      <c r="BR27" s="368"/>
      <c r="BS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326"/>
      <c r="AC28" s="2264" t="str">
        <f>IF(TITLE_DATE_PR_CHANGE="",IF(TITLE_DATE_PR="","",TITLE_DATE_PR),TITLE_DATE_PR_CHANGE)</f>
        <v>45778.44613425926</v>
      </c>
      <c r="AD28" s="2264"/>
      <c r="AE28" s="2264"/>
      <c r="AF28" s="2264"/>
      <c r="AG28" s="2264"/>
      <c r="AH28" s="2264"/>
      <c r="AI28" s="326"/>
      <c r="AJ28" s="2264" t="str">
        <f>IF(TITLE_DATE_PR_CHANGE="",IF(TITLE_DATE_PR="","",TITLE_DATE_PR),TITLE_DATE_PR_CHANGE)</f>
        <v>45778.44613425926</v>
      </c>
      <c r="AK28" s="2264"/>
      <c r="AL28" s="2264"/>
      <c r="AM28" s="2264"/>
      <c r="AN28" s="2264"/>
      <c r="AO28" s="2264"/>
      <c r="AP28" s="1635"/>
      <c r="AQ28" s="2264" t="str">
        <f>IF(TITLE_DATE_PR_CHANGE="",IF(TITLE_DATE_PR="","",TITLE_DATE_PR),TITLE_DATE_PR_CHANGE)</f>
        <v>45778.44613425926</v>
      </c>
      <c r="AR28" s="2264"/>
      <c r="AS28" s="2264"/>
      <c r="AT28" s="2264"/>
      <c r="AU28" s="2264"/>
      <c r="AV28" s="2264"/>
      <c r="AW28" s="1635"/>
      <c r="AX28" s="2264" t="str">
        <f>IF(TITLE_DATE_PR_CHANGE="",IF(TITLE_DATE_PR="","",TITLE_DATE_PR),TITLE_DATE_PR_CHANGE)</f>
        <v>45778.44613425926</v>
      </c>
      <c r="AY28" s="2264"/>
      <c r="AZ28" s="2264"/>
      <c r="BA28" s="2264"/>
      <c r="BB28" s="2264"/>
      <c r="BC28" s="2264"/>
      <c r="BD28" s="1635"/>
      <c r="BE28" s="2264" t="str">
        <f>IF(TITLE_DATE_PR_CHANGE="",IF(TITLE_DATE_PR="","",TITLE_DATE_PR),TITLE_DATE_PR_CHANGE)</f>
        <v>45778.44613425926</v>
      </c>
      <c r="BF28" s="2264"/>
      <c r="BG28" s="2264"/>
      <c r="BH28" s="2264"/>
      <c r="BI28" s="2264"/>
      <c r="BJ28" s="2264"/>
      <c r="BK28" s="1635"/>
      <c r="BL28" s="326"/>
      <c r="BM28" s="280"/>
      <c r="BN28" s="368"/>
      <c r="BO28" s="368"/>
      <c r="BP28" s="368"/>
      <c r="BQ28" s="368"/>
      <c r="BR28" s="368"/>
      <c r="BS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326"/>
      <c r="AC29" s="2251" t="str">
        <f>IF(TITLE_NUMBER_PR_CHANGE="",IF(TITLE_NUMBER_PR="","",TITLE_NUMBER_PR),TITLE_NUMBER_PR_CHANGE)</f>
        <v>812-2</v>
      </c>
      <c r="AD29" s="2251"/>
      <c r="AE29" s="2251"/>
      <c r="AF29" s="2251"/>
      <c r="AG29" s="2251"/>
      <c r="AH29" s="2251"/>
      <c r="AI29" s="326"/>
      <c r="AJ29" s="2251" t="str">
        <f>IF(TITLE_NUMBER_PR_CHANGE="",IF(TITLE_NUMBER_PR="","",TITLE_NUMBER_PR),TITLE_NUMBER_PR_CHANGE)</f>
        <v>812-2</v>
      </c>
      <c r="AK29" s="2251"/>
      <c r="AL29" s="2251"/>
      <c r="AM29" s="2251"/>
      <c r="AN29" s="2251"/>
      <c r="AO29" s="2251"/>
      <c r="AP29" s="1635"/>
      <c r="AQ29" s="2251" t="str">
        <f>IF(TITLE_NUMBER_PR_CHANGE="",IF(TITLE_NUMBER_PR="","",TITLE_NUMBER_PR),TITLE_NUMBER_PR_CHANGE)</f>
        <v>812-2</v>
      </c>
      <c r="AR29" s="2251"/>
      <c r="AS29" s="2251"/>
      <c r="AT29" s="2251"/>
      <c r="AU29" s="2251"/>
      <c r="AV29" s="2251"/>
      <c r="AW29" s="1635"/>
      <c r="AX29" s="2251" t="str">
        <f>IF(TITLE_NUMBER_PR_CHANGE="",IF(TITLE_NUMBER_PR="","",TITLE_NUMBER_PR),TITLE_NUMBER_PR_CHANGE)</f>
        <v>812-2</v>
      </c>
      <c r="AY29" s="2251"/>
      <c r="AZ29" s="2251"/>
      <c r="BA29" s="2251"/>
      <c r="BB29" s="2251"/>
      <c r="BC29" s="2251"/>
      <c r="BD29" s="1635"/>
      <c r="BE29" s="2251" t="str">
        <f>IF(TITLE_NUMBER_PR_CHANGE="",IF(TITLE_NUMBER_PR="","",TITLE_NUMBER_PR),TITLE_NUMBER_PR_CHANGE)</f>
        <v>812-2</v>
      </c>
      <c r="BF29" s="2251"/>
      <c r="BG29" s="2251"/>
      <c r="BH29" s="2251"/>
      <c r="BI29" s="2251"/>
      <c r="BJ29" s="2251"/>
      <c r="BK29" s="1635"/>
      <c r="BL29" s="326"/>
      <c r="BM29" s="280"/>
      <c r="BN29" s="368"/>
      <c r="BO29" s="368"/>
      <c r="BP29" s="368"/>
      <c r="BQ29" s="368"/>
      <c r="BR29" s="368"/>
      <c r="B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326"/>
      <c r="BM30" s="280"/>
      <c r="BN30" s="368"/>
      <c r="BO30" s="368"/>
      <c r="BP30" s="368"/>
      <c r="BQ30" s="368"/>
      <c r="BR30" s="368"/>
      <c r="BS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509"/>
      <c r="BS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326"/>
      <c r="AC32" s="2264" t="str">
        <f>IF(TITLE_DATE_PR_CHANGE="",IF(TITLE_DATE_PR="","",TITLE_DATE_PR),TITLE_DATE_PR_CHANGE)</f>
        <v>45778.44613425926</v>
      </c>
      <c r="AD32" s="2264"/>
      <c r="AE32" s="2264"/>
      <c r="AF32" s="2264"/>
      <c r="AG32" s="2264"/>
      <c r="AH32" s="2264"/>
      <c r="AI32" s="326"/>
      <c r="AJ32" s="2264" t="str">
        <f>IF(TITLE_DATE_PR_CHANGE="",IF(TITLE_DATE_PR="","",TITLE_DATE_PR),TITLE_DATE_PR_CHANGE)</f>
        <v>45778.44613425926</v>
      </c>
      <c r="AK32" s="2264"/>
      <c r="AL32" s="2264"/>
      <c r="AM32" s="2264"/>
      <c r="AN32" s="2264"/>
      <c r="AO32" s="2264"/>
      <c r="AP32" s="1635"/>
      <c r="AQ32" s="2264" t="str">
        <f>IF(TITLE_DATE_PR_CHANGE="",IF(TITLE_DATE_PR="","",TITLE_DATE_PR),TITLE_DATE_PR_CHANGE)</f>
        <v>45778.44613425926</v>
      </c>
      <c r="AR32" s="2264"/>
      <c r="AS32" s="2264"/>
      <c r="AT32" s="2264"/>
      <c r="AU32" s="2264"/>
      <c r="AV32" s="2264"/>
      <c r="AW32" s="1635"/>
      <c r="AX32" s="2264" t="str">
        <f>IF(TITLE_DATE_PR_CHANGE="",IF(TITLE_DATE_PR="","",TITLE_DATE_PR),TITLE_DATE_PR_CHANGE)</f>
        <v>45778.44613425926</v>
      </c>
      <c r="AY32" s="2264"/>
      <c r="AZ32" s="2264"/>
      <c r="BA32" s="2264"/>
      <c r="BB32" s="2264"/>
      <c r="BC32" s="2264"/>
      <c r="BD32" s="1635"/>
      <c r="BE32" s="2264" t="str">
        <f>IF(TITLE_DATE_PR_CHANGE="",IF(TITLE_DATE_PR="","",TITLE_DATE_PR),TITLE_DATE_PR_CHANGE)</f>
        <v>45778.44613425926</v>
      </c>
      <c r="BF32" s="2264"/>
      <c r="BG32" s="2264"/>
      <c r="BH32" s="2264"/>
      <c r="BI32" s="2264"/>
      <c r="BJ32" s="2264"/>
      <c r="BK32" s="1635"/>
      <c r="BL32" s="326"/>
      <c r="BM32" s="280"/>
      <c r="BN32" s="368"/>
      <c r="BO32" s="368"/>
      <c r="BP32" s="368"/>
      <c r="BQ32" s="368"/>
      <c r="BR32" s="368"/>
      <c r="BS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326"/>
      <c r="AC33" s="2251" t="str">
        <f>IF(TITLE_NUMBER_PR_CHANGE="",IF(TITLE_NUMBER_PR="","",TITLE_NUMBER_PR),TITLE_NUMBER_PR_CHANGE)</f>
        <v>812-2</v>
      </c>
      <c r="AD33" s="2251"/>
      <c r="AE33" s="2251"/>
      <c r="AF33" s="2251"/>
      <c r="AG33" s="2251"/>
      <c r="AH33" s="2251"/>
      <c r="AI33" s="326"/>
      <c r="AJ33" s="2251" t="str">
        <f>IF(TITLE_NUMBER_PR_CHANGE="",IF(TITLE_NUMBER_PR="","",TITLE_NUMBER_PR),TITLE_NUMBER_PR_CHANGE)</f>
        <v>812-2</v>
      </c>
      <c r="AK33" s="2251"/>
      <c r="AL33" s="2251"/>
      <c r="AM33" s="2251"/>
      <c r="AN33" s="2251"/>
      <c r="AO33" s="2251"/>
      <c r="AP33" s="1635"/>
      <c r="AQ33" s="2251" t="str">
        <f>IF(TITLE_NUMBER_PR_CHANGE="",IF(TITLE_NUMBER_PR="","",TITLE_NUMBER_PR),TITLE_NUMBER_PR_CHANGE)</f>
        <v>812-2</v>
      </c>
      <c r="AR33" s="2251"/>
      <c r="AS33" s="2251"/>
      <c r="AT33" s="2251"/>
      <c r="AU33" s="2251"/>
      <c r="AV33" s="2251"/>
      <c r="AW33" s="1635"/>
      <c r="AX33" s="2251" t="str">
        <f>IF(TITLE_NUMBER_PR_CHANGE="",IF(TITLE_NUMBER_PR="","",TITLE_NUMBER_PR),TITLE_NUMBER_PR_CHANGE)</f>
        <v>812-2</v>
      </c>
      <c r="AY33" s="2251"/>
      <c r="AZ33" s="2251"/>
      <c r="BA33" s="2251"/>
      <c r="BB33" s="2251"/>
      <c r="BC33" s="2251"/>
      <c r="BD33" s="1635"/>
      <c r="BE33" s="2251" t="str">
        <f>IF(TITLE_NUMBER_PR_CHANGE="",IF(TITLE_NUMBER_PR="","",TITLE_NUMBER_PR),TITLE_NUMBER_PR_CHANGE)</f>
        <v>812-2</v>
      </c>
      <c r="BF33" s="2251"/>
      <c r="BG33" s="2251"/>
      <c r="BH33" s="2251"/>
      <c r="BI33" s="2251"/>
      <c r="BJ33" s="2251"/>
      <c r="BK33" s="1635"/>
      <c r="BL33" s="326"/>
      <c r="BM33" s="280"/>
      <c r="BN33" s="368"/>
      <c r="BO33" s="368"/>
      <c r="BP33" s="368"/>
      <c r="BQ33" s="368"/>
      <c r="BR33" s="368"/>
      <c r="BS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Q34" s="1635"/>
      <c r="AR34" s="1635"/>
      <c r="AS34" s="1635"/>
      <c r="AT34" s="1635"/>
      <c r="AU34" s="1635"/>
      <c r="AV34" s="1635"/>
      <c r="AW34" s="1642" t="s">
        <v>427</v>
      </c>
      <c r="AX34" s="1635"/>
      <c r="AY34" s="1635"/>
      <c r="AZ34" s="1635"/>
      <c r="BA34" s="1635"/>
      <c r="BB34" s="1635"/>
      <c r="BC34" s="1635"/>
      <c r="BD34" s="1642" t="s">
        <v>427</v>
      </c>
      <c r="BE34" s="1635"/>
      <c r="BF34" s="1635"/>
      <c r="BG34" s="1635"/>
      <c r="BH34" s="1635"/>
      <c r="BI34" s="1635"/>
      <c r="BJ34" s="1635"/>
      <c r="BK34" s="1642" t="s">
        <v>427</v>
      </c>
      <c r="BN34" s="368"/>
      <c r="BO34" s="368"/>
      <c r="BP34" s="368"/>
      <c r="BQ34" s="368"/>
      <c r="BR34" s="368"/>
      <c r="BS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517</v>
      </c>
      <c r="AK35" s="2252"/>
      <c r="AL35" s="2252"/>
      <c r="AM35" s="2252"/>
      <c r="AN35" s="2252"/>
      <c r="AO35" s="2252"/>
      <c r="AP35" s="2252"/>
      <c r="AQ35" s="2252" t="s">
        <v>517</v>
      </c>
      <c r="AR35" s="2252"/>
      <c r="AS35" s="2252"/>
      <c r="AT35" s="2252"/>
      <c r="AU35" s="2252"/>
      <c r="AV35" s="2252"/>
      <c r="AW35" s="2252"/>
      <c r="AX35" s="2252" t="s">
        <v>517</v>
      </c>
      <c r="AY35" s="2252"/>
      <c r="AZ35" s="2252"/>
      <c r="BA35" s="2252"/>
      <c r="BB35" s="2252"/>
      <c r="BC35" s="2252"/>
      <c r="BD35" s="2252"/>
      <c r="BE35" s="2252" t="s">
        <v>517</v>
      </c>
      <c r="BF35" s="2252"/>
      <c r="BG35" s="2252"/>
      <c r="BH35" s="2252"/>
      <c r="BI35" s="2252"/>
      <c r="BJ35" s="2252"/>
      <c r="BK35" s="2252"/>
      <c r="BS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312" t="s">
        <v>302</v>
      </c>
      <c r="AR36" s="2312"/>
      <c r="AS36" s="2312"/>
      <c r="AT36" s="2312"/>
      <c r="AU36" s="2312"/>
      <c r="AV36" s="2312"/>
      <c r="AW36" s="2312"/>
      <c r="AX36" s="2312" t="s">
        <v>302</v>
      </c>
      <c r="AY36" s="2312"/>
      <c r="AZ36" s="2312"/>
      <c r="BA36" s="2312"/>
      <c r="BB36" s="2312"/>
      <c r="BC36" s="2312"/>
      <c r="BD36" s="2312"/>
      <c r="BE36" s="2312" t="s">
        <v>302</v>
      </c>
      <c r="BF36" s="2312"/>
      <c r="BG36" s="2312"/>
      <c r="BH36" s="2312"/>
      <c r="BI36" s="2312"/>
      <c r="BJ36" s="2312"/>
      <c r="BK36" s="2312"/>
      <c r="BL36" s="2127"/>
      <c r="BM36" s="2127"/>
      <c r="BS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399" t="s">
        <v>429</v>
      </c>
      <c r="AR37" s="2400"/>
      <c r="AS37" s="2400"/>
      <c r="AT37" s="2400"/>
      <c r="AU37" s="2400"/>
      <c r="AV37" s="2401"/>
      <c r="AW37" s="2277" t="s">
        <v>430</v>
      </c>
      <c r="AX37" s="2399" t="s">
        <v>429</v>
      </c>
      <c r="AY37" s="2400"/>
      <c r="AZ37" s="2400"/>
      <c r="BA37" s="2400"/>
      <c r="BB37" s="2400"/>
      <c r="BC37" s="2401"/>
      <c r="BD37" s="2277" t="s">
        <v>430</v>
      </c>
      <c r="BE37" s="2399" t="s">
        <v>429</v>
      </c>
      <c r="BF37" s="2400"/>
      <c r="BG37" s="2400"/>
      <c r="BH37" s="2400"/>
      <c r="BI37" s="2400"/>
      <c r="BJ37" s="2401"/>
      <c r="BK37" s="2277" t="s">
        <v>430</v>
      </c>
      <c r="BL37" s="2280" t="s">
        <v>432</v>
      </c>
      <c r="BM37" s="2127"/>
      <c r="BS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60" t="s">
        <v>488</v>
      </c>
      <c r="AK38" s="2262" t="s">
        <v>435</v>
      </c>
      <c r="AL38" s="2263"/>
      <c r="AM38" s="2262" t="s">
        <v>436</v>
      </c>
      <c r="AN38" s="2269"/>
      <c r="AO38" s="2263"/>
      <c r="AP38" s="2278"/>
      <c r="AQ38" s="2260" t="s">
        <v>488</v>
      </c>
      <c r="AR38" s="2262" t="s">
        <v>435</v>
      </c>
      <c r="AS38" s="2263"/>
      <c r="AT38" s="2262" t="s">
        <v>436</v>
      </c>
      <c r="AU38" s="2269"/>
      <c r="AV38" s="2263"/>
      <c r="AW38" s="2278"/>
      <c r="AX38" s="2260" t="s">
        <v>488</v>
      </c>
      <c r="AY38" s="2262" t="s">
        <v>435</v>
      </c>
      <c r="AZ38" s="2263"/>
      <c r="BA38" s="2262" t="s">
        <v>436</v>
      </c>
      <c r="BB38" s="2269"/>
      <c r="BC38" s="2263"/>
      <c r="BD38" s="2278"/>
      <c r="BE38" s="2260" t="s">
        <v>488</v>
      </c>
      <c r="BF38" s="2262" t="s">
        <v>435</v>
      </c>
      <c r="BG38" s="2263"/>
      <c r="BH38" s="2262" t="s">
        <v>436</v>
      </c>
      <c r="BI38" s="2269"/>
      <c r="BJ38" s="2263"/>
      <c r="BK38" s="2278"/>
      <c r="BL38" s="2281"/>
      <c r="BM38" s="2127"/>
      <c r="BS38" s="1155">
        <v>34</v>
      </c>
    </row>
    <row customHeight="1" ht="90.3">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60" t="s">
        <v>518</v>
      </c>
      <c r="AK39" s="2577" t="s">
        <v>519</v>
      </c>
      <c r="AL39" s="2577" t="s">
        <v>493</v>
      </c>
      <c r="AM39" s="2577" t="s">
        <v>446</v>
      </c>
      <c r="AN39" s="2270" t="s">
        <v>447</v>
      </c>
      <c r="AO39" s="2271"/>
      <c r="AP39" s="2279"/>
      <c r="AQ39" s="2260" t="s">
        <v>518</v>
      </c>
      <c r="AR39" s="2577" t="s">
        <v>519</v>
      </c>
      <c r="AS39" s="2577" t="s">
        <v>493</v>
      </c>
      <c r="AT39" s="2577" t="s">
        <v>446</v>
      </c>
      <c r="AU39" s="2270" t="s">
        <v>447</v>
      </c>
      <c r="AV39" s="2271"/>
      <c r="AW39" s="2279"/>
      <c r="AX39" s="2260" t="s">
        <v>518</v>
      </c>
      <c r="AY39" s="2577" t="s">
        <v>519</v>
      </c>
      <c r="AZ39" s="2577" t="s">
        <v>493</v>
      </c>
      <c r="BA39" s="2577" t="s">
        <v>446</v>
      </c>
      <c r="BB39" s="2270" t="s">
        <v>447</v>
      </c>
      <c r="BC39" s="2271"/>
      <c r="BD39" s="2279"/>
      <c r="BE39" s="2260" t="s">
        <v>518</v>
      </c>
      <c r="BF39" s="2577" t="s">
        <v>519</v>
      </c>
      <c r="BG39" s="2577" t="s">
        <v>493</v>
      </c>
      <c r="BH39" s="2577" t="s">
        <v>446</v>
      </c>
      <c r="BI39" s="2270" t="s">
        <v>447</v>
      </c>
      <c r="BJ39" s="2271"/>
      <c r="BK39" s="2279"/>
      <c r="BL39" s="2282"/>
      <c r="BM39" s="2127"/>
      <c r="BS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1245">
        <f>OFFSET(BL40,0,-1)</f>
        <v>38</v>
      </c>
      <c r="BM40" s="1482">
        <f>OFFSET(BM40,0,-1)+1</f>
        <v>39</v>
      </c>
      <c r="BN40" s="511"/>
      <c r="BO40" s="511"/>
      <c r="BP40" s="511"/>
      <c r="BQ40" s="511"/>
      <c r="BR40" s="511"/>
      <c r="BS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121</v>
      </c>
      <c r="U41" s="300"/>
      <c r="V41" s="2242"/>
      <c r="W41" s="2243"/>
      <c r="X41" s="2243"/>
      <c r="Y41" s="2243"/>
      <c r="Z41" s="2243"/>
      <c r="AA41" s="2243"/>
      <c r="AB41" s="2244"/>
      <c r="AC41" s="2242" t="str">
        <f>INDEX(PT_DIFFERENTIATION_NTAR,MATCH(A41,PT_DIFFERENTIATION_NTAR_ID,0))</f>
        <v>Тариф нва 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4"/>
      <c r="BM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00"/>
      <c r="BP41" s="500" t="str">
        <f>IF(T41="","",T41)</f>
        <v>Наименование тарифа</v>
      </c>
      <c r="BQ41" s="500"/>
      <c r="BR41" s="500"/>
      <c r="BS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4"/>
      <c r="BM42" s="1258" t="s">
        <v>400</v>
      </c>
      <c r="BO42" s="500"/>
      <c r="BP42" s="500" t="str">
        <f>IF(T42="","",T42)</f>
        <v>Территория действия тарифа</v>
      </c>
      <c r="BQ42" s="500"/>
      <c r="BR42" s="500"/>
      <c r="BS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Водоотведение с.Шебунино</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4"/>
      <c r="BM43" s="1258" t="s">
        <v>516</v>
      </c>
      <c r="BO43" s="500"/>
      <c r="BP43" s="500" t="str">
        <f>IF(T43="","",T43)</f>
        <v>Наименование централизованной системы водоотведения</v>
      </c>
      <c r="BQ43" s="500"/>
      <c r="BR43" s="500"/>
      <c r="BS43" s="1155">
        <v>23</v>
      </c>
    </row>
    <row customHeight="1" ht="24">
      <c r="A44" s="1363" t="s">
        <v>265</v>
      </c>
      <c r="B44" s="1363" t="s">
        <v>266</v>
      </c>
      <c r="C44" s="1363" t="s">
        <v>267</v>
      </c>
      <c r="D44" s="1363" t="s">
        <v>520</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t="s">
        <v>260</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5"/>
      <c r="BM44" s="1258" t="s">
        <v>483</v>
      </c>
      <c r="BO44" s="500"/>
      <c r="BP44" s="500" t="str">
        <f>IF(T44="","",T44)</f>
        <v>Наименование признака дифференциации</v>
      </c>
      <c r="BQ44" s="500"/>
      <c r="BR44" s="500"/>
      <c r="BS44" s="1155">
        <v>23</v>
      </c>
    </row>
    <row customHeight="1" ht="24">
      <c r="A45" s="1363" t="s">
        <v>265</v>
      </c>
      <c r="B45" s="1363" t="s">
        <v>266</v>
      </c>
      <c r="C45" s="1363" t="s">
        <v>267</v>
      </c>
      <c r="D45" s="1363" t="s">
        <v>520</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521</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7"/>
      <c r="BM45" s="1307" t="s">
        <v>484</v>
      </c>
      <c r="BO45" s="500"/>
      <c r="BP45" s="500" t="str">
        <f>IF(T45="","",T45)</f>
        <v>Группа потребителей</v>
      </c>
      <c r="BQ45" s="500"/>
      <c r="BR45" s="500"/>
      <c r="BS45" s="1155">
        <v>23</v>
      </c>
    </row>
    <row customHeight="1" ht="24">
      <c r="A46" s="1363" t="s">
        <v>265</v>
      </c>
      <c r="B46" s="1363" t="s">
        <v>266</v>
      </c>
      <c r="C46" s="1363" t="s">
        <v>267</v>
      </c>
      <c r="D46" s="1363" t="s">
        <v>520</v>
      </c>
      <c r="E46" s="2259"/>
      <c r="F46" s="2259"/>
      <c r="G46" s="2259"/>
      <c r="H46" s="2259"/>
      <c r="I46" s="2286"/>
      <c r="J46" s="2286"/>
      <c r="K46" s="2256" t="str">
        <f>J45&amp;".1"</f>
        <v>1.1.1.1.1.1</v>
      </c>
      <c r="L46" s="1364"/>
      <c r="P46" s="2257"/>
      <c r="Q46" s="2257"/>
      <c r="R46" s="357">
        <v>1</v>
      </c>
      <c r="S46" s="1493" t="str">
        <f>$K46</f>
        <v>1.1.1.1.1.1</v>
      </c>
      <c r="T46" s="1437" t="s">
        <v>260</v>
      </c>
      <c r="U46" s="300"/>
      <c r="V46" s="751"/>
      <c r="W46" s="751"/>
      <c r="X46" s="1257"/>
      <c r="Y46" s="2602"/>
      <c r="Z46" s="2107" t="s">
        <v>65</v>
      </c>
      <c r="AA46" s="2287"/>
      <c r="AB46" s="2107" t="s">
        <v>65</v>
      </c>
      <c r="AC46" s="751">
        <v>165.07</v>
      </c>
      <c r="AD46" s="751"/>
      <c r="AE46" s="1257"/>
      <c r="AF46" s="2602">
        <v>46023.44892361111</v>
      </c>
      <c r="AG46" s="2107" t="s">
        <v>65</v>
      </c>
      <c r="AH46" s="2287">
        <v>46387.4490625</v>
      </c>
      <c r="AI46" s="2107" t="s">
        <v>65</v>
      </c>
      <c r="AJ46" s="751">
        <v>171.53</v>
      </c>
      <c r="AK46" s="751"/>
      <c r="AL46" s="1257"/>
      <c r="AM46" s="2602">
        <v>46388.44936342593</v>
      </c>
      <c r="AN46" s="2107" t="s">
        <v>65</v>
      </c>
      <c r="AO46" s="2287">
        <v>46752.44949074074</v>
      </c>
      <c r="AP46" s="2107" t="s">
        <v>65</v>
      </c>
      <c r="AQ46" s="751">
        <v>181.32</v>
      </c>
      <c r="AR46" s="751"/>
      <c r="AS46" s="1257"/>
      <c r="AT46" s="2602">
        <v>46753.449791666666</v>
      </c>
      <c r="AU46" s="2107" t="s">
        <v>65</v>
      </c>
      <c r="AV46" s="2287">
        <v>47118.44991898148</v>
      </c>
      <c r="AW46" s="2107" t="s">
        <v>65</v>
      </c>
      <c r="AX46" s="751">
        <v>185.53</v>
      </c>
      <c r="AY46" s="751"/>
      <c r="AZ46" s="1257"/>
      <c r="BA46" s="2602">
        <v>47119.45023148148</v>
      </c>
      <c r="BB46" s="2107" t="s">
        <v>65</v>
      </c>
      <c r="BC46" s="2287">
        <v>47483.450370370374</v>
      </c>
      <c r="BD46" s="2107" t="s">
        <v>65</v>
      </c>
      <c r="BE46" s="751">
        <v>195.85</v>
      </c>
      <c r="BF46" s="751"/>
      <c r="BG46" s="1257"/>
      <c r="BH46" s="2602">
        <v>47484.45064814815</v>
      </c>
      <c r="BI46" s="2107" t="s">
        <v>65</v>
      </c>
      <c r="BJ46" s="2287">
        <v>47848.450787037036</v>
      </c>
      <c r="BK46" s="2107" t="s">
        <v>65</v>
      </c>
      <c r="BL46" s="1438"/>
      <c r="BM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1">
        <f>STRCHECKDATE(V47:BL47)</f>
      </c>
      <c r="BO46" s="500"/>
      <c r="BP46" s="500" t="str">
        <f>IF(T46="","",T46)</f>
        <v>Тариф на водоотведение</v>
      </c>
      <c r="BQ46" s="500"/>
      <c r="BR46" s="500"/>
      <c r="BS46" s="1155">
        <v>23</v>
      </c>
    </row>
    <row customHeight="1" ht="0">
      <c r="A47" s="1363" t="s">
        <v>265</v>
      </c>
      <c r="B47" s="1363" t="s">
        <v>266</v>
      </c>
      <c r="C47" s="1363" t="s">
        <v>267</v>
      </c>
      <c r="D47" s="1363" t="s">
        <v>520</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46023.44892361111-46387.4490625</v>
      </c>
      <c r="AF47" s="2266"/>
      <c r="AG47" s="2107"/>
      <c r="AH47" s="2288"/>
      <c r="AI47" s="2107"/>
      <c r="AJ47" s="325"/>
      <c r="AK47" s="325"/>
      <c r="AL47" s="328" t="str">
        <f>AM46&amp;"-"&amp;AO46</f>
        <v>46388.44936342593-46752.44949074074</v>
      </c>
      <c r="AM47" s="2309"/>
      <c r="AN47" s="2107"/>
      <c r="AO47" s="2288"/>
      <c r="AP47" s="2107"/>
      <c r="AQ47" s="325"/>
      <c r="AR47" s="325"/>
      <c r="AS47" s="328" t="str">
        <f>AT46&amp;"-"&amp;AV46</f>
        <v>46753.449791666666-47118.44991898148</v>
      </c>
      <c r="AT47" s="2309"/>
      <c r="AU47" s="2107"/>
      <c r="AV47" s="2288"/>
      <c r="AW47" s="2107"/>
      <c r="AX47" s="325"/>
      <c r="AY47" s="325"/>
      <c r="AZ47" s="328" t="str">
        <f>BA46&amp;"-"&amp;BC46</f>
        <v>47119.45023148148-47483.450370370374</v>
      </c>
      <c r="BA47" s="2309"/>
      <c r="BB47" s="2107"/>
      <c r="BC47" s="2288"/>
      <c r="BD47" s="2107"/>
      <c r="BE47" s="325"/>
      <c r="BF47" s="325"/>
      <c r="BG47" s="328" t="str">
        <f>BH46&amp;"-"&amp;BJ46</f>
        <v>47484.45064814815-47848.450787037036</v>
      </c>
      <c r="BH47" s="2309"/>
      <c r="BI47" s="2107"/>
      <c r="BJ47" s="2288"/>
      <c r="BK47" s="2107"/>
      <c r="BL47" s="1439"/>
      <c r="BM47" s="2349"/>
      <c r="BO47" s="500"/>
      <c r="BP47" s="500" t="str">
        <f>IF(T47="","",T47)</f>
        <v/>
      </c>
      <c r="BQ47" s="500"/>
      <c r="BR47" s="500"/>
      <c r="BS47" s="1155">
        <v>0</v>
      </c>
    </row>
    <row customHeight="1" ht="21">
      <c r="A48" s="1363" t="s">
        <v>265</v>
      </c>
      <c r="B48" s="1363" t="s">
        <v>266</v>
      </c>
      <c r="C48" s="1363" t="s">
        <v>267</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752"/>
      <c r="AK48" s="2753"/>
      <c r="AL48" s="2754"/>
      <c r="AM48" s="2755"/>
      <c r="AN48" s="2756"/>
      <c r="AO48" s="2757"/>
      <c r="AP48" s="2758"/>
      <c r="AQ48" s="2759"/>
      <c r="AR48" s="2760"/>
      <c r="AS48" s="2761"/>
      <c r="AT48" s="2762"/>
      <c r="AU48" s="2763"/>
      <c r="AV48" s="2764"/>
      <c r="AW48" s="2765"/>
      <c r="AX48" s="2766"/>
      <c r="AY48" s="2767"/>
      <c r="AZ48" s="2768"/>
      <c r="BA48" s="2769"/>
      <c r="BB48" s="2770"/>
      <c r="BC48" s="2771"/>
      <c r="BD48" s="2772"/>
      <c r="BE48" s="2773"/>
      <c r="BF48" s="2774"/>
      <c r="BG48" s="2775"/>
      <c r="BH48" s="2776"/>
      <c r="BI48" s="2777"/>
      <c r="BJ48" s="2778"/>
      <c r="BK48" s="2779"/>
      <c r="BL48" s="367"/>
      <c r="BM48" s="1258" t="s">
        <v>486</v>
      </c>
      <c r="BO48" s="500"/>
      <c r="BP48" s="500" t="str">
        <f>IF(T48="","",T48)</f>
        <v>Добавить значение признака дифференциации</v>
      </c>
      <c r="BQ48" s="500"/>
      <c r="BR48" s="500"/>
      <c r="BS48" s="1155">
        <v>20</v>
      </c>
    </row>
    <row customHeight="1" ht="22.049999999999997">
      <c r="A49" s="1363" t="s">
        <v>265</v>
      </c>
      <c r="B49" s="1363" t="s">
        <v>266</v>
      </c>
      <c r="C49" s="1363" t="s">
        <v>267</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2780"/>
      <c r="AK49" s="2781"/>
      <c r="AL49" s="2782"/>
      <c r="AM49" s="2783"/>
      <c r="AN49" s="2784"/>
      <c r="AO49" s="2785"/>
      <c r="AP49" s="2786"/>
      <c r="AQ49" s="2787"/>
      <c r="AR49" s="2788"/>
      <c r="AS49" s="2789"/>
      <c r="AT49" s="2790"/>
      <c r="AU49" s="2791"/>
      <c r="AV49" s="2792"/>
      <c r="AW49" s="2793"/>
      <c r="AX49" s="2794"/>
      <c r="AY49" s="2795"/>
      <c r="AZ49" s="2796"/>
      <c r="BA49" s="2797"/>
      <c r="BB49" s="2798"/>
      <c r="BC49" s="2799"/>
      <c r="BD49" s="2800"/>
      <c r="BE49" s="2801"/>
      <c r="BF49" s="2802"/>
      <c r="BG49" s="2803"/>
      <c r="BH49" s="2804"/>
      <c r="BI49" s="2805"/>
      <c r="BJ49" s="2806"/>
      <c r="BK49" s="2807"/>
      <c r="BL49" s="367"/>
      <c r="BM49" s="1440"/>
      <c r="BO49" s="500"/>
      <c r="BP49" s="500" t="str">
        <f>IF(T49="","",T49)</f>
        <v>Добавить группу потребителей</v>
      </c>
      <c r="BQ49" s="500"/>
      <c r="BR49" s="500"/>
      <c r="BS49" s="1155">
        <v>21</v>
      </c>
    </row>
    <row customHeight="1" ht="22.049999999999997">
      <c r="A50" s="1363" t="s">
        <v>265</v>
      </c>
      <c r="B50" s="1363" t="s">
        <v>266</v>
      </c>
      <c r="C50" s="1363" t="s">
        <v>267</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808"/>
      <c r="AK50" s="2809"/>
      <c r="AL50" s="2810"/>
      <c r="AM50" s="2811"/>
      <c r="AN50" s="2812"/>
      <c r="AO50" s="2813"/>
      <c r="AP50" s="2814"/>
      <c r="AQ50" s="2815"/>
      <c r="AR50" s="2816"/>
      <c r="AS50" s="2817"/>
      <c r="AT50" s="2818"/>
      <c r="AU50" s="2819"/>
      <c r="AV50" s="2820"/>
      <c r="AW50" s="2821"/>
      <c r="AX50" s="2822"/>
      <c r="AY50" s="2823"/>
      <c r="AZ50" s="2824"/>
      <c r="BA50" s="2825"/>
      <c r="BB50" s="2826"/>
      <c r="BC50" s="2827"/>
      <c r="BD50" s="2828"/>
      <c r="BE50" s="2829"/>
      <c r="BF50" s="2830"/>
      <c r="BG50" s="2831"/>
      <c r="BH50" s="2832"/>
      <c r="BI50" s="2833"/>
      <c r="BJ50" s="2834"/>
      <c r="BK50" s="2835"/>
      <c r="BL50" s="367"/>
      <c r="BM50" s="303"/>
      <c r="BO50" s="500"/>
      <c r="BP50" s="500" t="str">
        <f>IF(T50="","",T50)</f>
        <v>Добавить наименование признака дифференциации</v>
      </c>
      <c r="BQ50" s="500"/>
      <c r="BR50" s="500"/>
      <c r="BS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G51" s="1324"/>
      <c r="BH51" s="1324"/>
      <c r="BI51" s="1324"/>
      <c r="BJ51" s="1324"/>
      <c r="BK51" s="1324"/>
      <c r="BL51" s="1324"/>
      <c r="BM51" s="1324"/>
      <c r="BO51" s="789"/>
      <c r="BP51" s="789" t="str">
        <f>IF(T51="","",T51)</f>
        <v>Добавить централизованную систему для дифференциации</v>
      </c>
      <c r="BQ51" s="789"/>
      <c r="BR51" s="789"/>
      <c r="BS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O52" s="500"/>
      <c r="BP52" s="500" t="str">
        <f>IF(T52="","",T52)</f>
        <v>Добавить территорию для дифференциации</v>
      </c>
      <c r="BQ52" s="500"/>
      <c r="BR52" s="500"/>
      <c r="BS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O53" s="789"/>
      <c r="BP53" s="789" t="str">
        <f>IF(T53="","",T53)</f>
        <v>Добавить наименование тарифа</v>
      </c>
      <c r="BQ53" s="789"/>
      <c r="BR53" s="789"/>
      <c r="BS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E54" s="1635"/>
      <c r="BF54" s="1635"/>
      <c r="BG54" s="1635"/>
      <c r="BH54" s="1635"/>
      <c r="BI54" s="1635"/>
      <c r="BJ54" s="1635"/>
      <c r="BK54" s="1635"/>
      <c r="BN54" s="1155"/>
      <c r="BO54" s="1155"/>
      <c r="BP54" s="1155"/>
      <c r="BQ54" s="1155"/>
      <c r="BR54" s="1155"/>
      <c r="BS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385"/>
      <c r="BF55" s="2385"/>
      <c r="BG55" s="2385"/>
      <c r="BH55" s="2385"/>
      <c r="BI55" s="2385"/>
      <c r="BJ55" s="2385"/>
      <c r="BK55" s="2385"/>
      <c r="BL55" s="2285"/>
      <c r="BM55" s="2285"/>
      <c r="BS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E56" s="1635"/>
      <c r="BF56" s="1635"/>
      <c r="BG56" s="1635"/>
      <c r="BH56" s="1635"/>
      <c r="BI56" s="1635"/>
      <c r="BJ56" s="1635"/>
      <c r="BK56" s="1635"/>
      <c r="BS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385"/>
      <c r="BF57" s="2385"/>
      <c r="BG57" s="2385"/>
      <c r="BH57" s="2385"/>
      <c r="BI57" s="2385"/>
      <c r="BJ57" s="2385"/>
      <c r="BK57" s="2385"/>
      <c r="BL57" s="2285"/>
      <c r="BM57" s="2285"/>
      <c r="BS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635">
        <v>0</v>
      </c>
      <c r="BF58" s="1635">
        <v>0</v>
      </c>
      <c r="BG58" s="1635">
        <v>0</v>
      </c>
      <c r="BH58" s="1635">
        <v>0</v>
      </c>
      <c r="BI58" s="1635">
        <v>0</v>
      </c>
      <c r="BJ58" s="1635">
        <v>0</v>
      </c>
      <c r="BK58" s="1635">
        <v>0</v>
      </c>
      <c r="BL58" s="1155">
        <v>4</v>
      </c>
      <c r="BM58" s="1155">
        <v>115</v>
      </c>
      <c r="BN58" s="511">
        <v>10</v>
      </c>
      <c r="BO58" s="511">
        <v>10</v>
      </c>
      <c r="BP58" s="511">
        <v>10</v>
      </c>
      <c r="BQ58" s="511">
        <v>10</v>
      </c>
      <c r="BR58" s="511">
        <v>10</v>
      </c>
      <c r="BS58" s="1155">
        <v>23</v>
      </c>
    </row>
  </sheetData>
  <sheetProtection formatColumns="0" formatRows="0" autoFilter="0" sort="0" insertRows="0" insertColumns="1" deleteRows="0" deleteColumns="0"/>
  <mergeCells count="185">
    <mergeCell ref="BM46:BM47"/>
    <mergeCell ref="T55:BM55"/>
    <mergeCell ref="T57:BM57"/>
    <mergeCell ref="K46:K47"/>
    <mergeCell ref="AF46:AF47"/>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7:BM8"/>
    <mergeCell ref="AF15:AF16"/>
    <mergeCell ref="AG15:AG16"/>
    <mergeCell ref="AH15:AH16"/>
    <mergeCell ref="AI15:AI16"/>
    <mergeCell ref="Z7:Z8"/>
    <mergeCell ref="AA7:AA8"/>
    <mergeCell ref="AB7:AB8"/>
    <mergeCell ref="AF7:AF8"/>
    <mergeCell ref="AG7:AG8"/>
    <mergeCell ref="AH7:AH8"/>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EBDEB-995B-CB2A-8DC4-AFF9EB81CD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326"/>
      <c r="AC28" s="2264" t="str">
        <f>IF(TITLE_DATE_PR_CHANGE="",IF(TITLE_DATE_PR="","",TITLE_DATE_PR),TITLE_DATE_PR_CHANGE)</f>
        <v>45778.44613425926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326"/>
      <c r="AC29" s="2251" t="str">
        <f>IF(TITLE_NUMBER_PR_CHANGE="",IF(TITLE_NUMBER_PR="","",TITLE_NUMBER_PR),TITLE_NUMBER_PR_CHANGE)</f>
        <v>812-2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326"/>
      <c r="AC32" s="2264" t="str">
        <f>IF(TITLE_DATE_PR_CHANGE="",IF(TITLE_DATE_PR="","",TITLE_DATE_PR),TITLE_DATE_PR_CHANGE)</f>
        <v>45778.44613425926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326"/>
      <c r="AC33" s="2251" t="str">
        <f>IF(TITLE_NUMBER_PR_CHANGE="",IF(TITLE_NUMBER_PR="","",TITLE_NUMBER_PR),TITLE_NUMBER_PR_CHANGE)</f>
        <v>812-2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CCAC8-FA7D-D7D1-C516-171CD41FF4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45778.44613425926</v>
      </c>
      <c r="W32" s="2264"/>
      <c r="X32" s="2264"/>
      <c r="Y32" s="2264"/>
      <c r="Z32" s="2264"/>
      <c r="AA32" s="2264"/>
      <c r="AB32" s="2264"/>
      <c r="AC32" s="326"/>
      <c r="AD32" s="2264" t="str">
        <f>IF(TITLE_DATE_PR_CHANGE="",IF(TITLE_DATE_PR="","",TITLE_DATE_PR),TITLE_DATE_PR_CHANGE)</f>
        <v>45778.44613425926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812-2</v>
      </c>
      <c r="W33" s="2251"/>
      <c r="X33" s="2251"/>
      <c r="Y33" s="2251"/>
      <c r="Z33" s="2251"/>
      <c r="AA33" s="2251"/>
      <c r="AB33" s="2251"/>
      <c r="AC33" s="326"/>
      <c r="AD33" s="2251" t="str">
        <f>IF(TITLE_NUMBER_PR_CHANGE="",IF(TITLE_NUMBER_PR="","",TITLE_NUMBER_PR),TITLE_NUMBER_PR_CHANGE)</f>
        <v>812-2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45778.44613425926</v>
      </c>
      <c r="W36" s="2264"/>
      <c r="X36" s="2264"/>
      <c r="Y36" s="2264"/>
      <c r="Z36" s="2264"/>
      <c r="AA36" s="2264"/>
      <c r="AB36" s="2264"/>
      <c r="AC36" s="326"/>
      <c r="AD36" s="2264" t="str">
        <f>IF(TITLE_DATE_PR_CHANGE="",IF(TITLE_DATE_PR="","",TITLE_DATE_PR),TITLE_DATE_PR_CHANGE)</f>
        <v>45778.44613425926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812-2</v>
      </c>
      <c r="W37" s="2251"/>
      <c r="X37" s="2251"/>
      <c r="Y37" s="2251"/>
      <c r="Z37" s="2251"/>
      <c r="AA37" s="2251"/>
      <c r="AB37" s="2251"/>
      <c r="AC37" s="326"/>
      <c r="AD37" s="2251" t="str">
        <f>IF(TITLE_NUMBER_PR_CHANGE="",IF(TITLE_NUMBER_PR="","",TITLE_NUMBER_PR),TITLE_NUMBER_PR_CHANGE)</f>
        <v>812-2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525</v>
      </c>
      <c r="AE41" s="2291"/>
      <c r="AF41" s="2291"/>
      <c r="AG41" s="2329"/>
      <c r="AH41" s="2328" t="s">
        <v>526</v>
      </c>
      <c r="AI41" s="2291"/>
      <c r="AJ41" s="2291"/>
      <c r="AK41" s="2329"/>
      <c r="AL41" s="2328" t="s">
        <v>527</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530</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530</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B0649-C984-9036-AFE2-F76C3ACBBA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2264"/>
      <c r="AC28" s="2264"/>
      <c r="AD28" s="2264"/>
      <c r="AE28" s="2264"/>
      <c r="AF28" s="326"/>
      <c r="AG28" s="2264" t="str">
        <f>IF(TITLE_DATE_PR_CHANGE="",IF(TITLE_DATE_PR="","",TITLE_DATE_PR),TITLE_DATE_PR_CHANGE)</f>
        <v>45778.44613425926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2251"/>
      <c r="AC29" s="2251"/>
      <c r="AD29" s="2251"/>
      <c r="AE29" s="2251"/>
      <c r="AF29" s="326"/>
      <c r="AG29" s="2251" t="str">
        <f>IF(TITLE_NUMBER_PR_CHANGE="",IF(TITLE_NUMBER_PR="","",TITLE_NUMBER_PR),TITLE_NUMBER_PR_CHANGE)</f>
        <v>812-2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2264"/>
      <c r="AC32" s="2264"/>
      <c r="AD32" s="2264"/>
      <c r="AE32" s="2264"/>
      <c r="AF32" s="326"/>
      <c r="AG32" s="2264" t="str">
        <f>IF(TITLE_DATE_PR_CHANGE="",IF(TITLE_DATE_PR="","",TITLE_DATE_PR),TITLE_DATE_PR_CHANGE)</f>
        <v>45778.44613425926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2251"/>
      <c r="AC33" s="2251"/>
      <c r="AD33" s="2251"/>
      <c r="AE33" s="2251"/>
      <c r="AF33" s="326"/>
      <c r="AG33" s="2251" t="str">
        <f>IF(TITLE_NUMBER_PR_CHANGE="",IF(TITLE_NUMBER_PR="","",TITLE_NUMBER_PR),TITLE_NUMBER_PR_CHANGE)</f>
        <v>812-2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247</v>
      </c>
      <c r="B47" s="1363" t="s">
        <v>248</v>
      </c>
      <c r="C47" s="1363" t="s">
        <v>249</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81014-487A-3AED-A2C6-CE6B3BEF03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45778.44613425926</v>
      </c>
      <c r="W28" s="2264"/>
      <c r="X28" s="2264"/>
      <c r="Y28" s="2264"/>
      <c r="Z28" s="2264"/>
      <c r="AA28" s="2264"/>
      <c r="AB28" s="2264"/>
      <c r="AC28" s="2264"/>
      <c r="AD28" s="2264"/>
      <c r="AE28" s="2264"/>
      <c r="AF28" s="326"/>
      <c r="AG28" s="2264" t="str">
        <f>IF(TITLE_DATE_PR_CHANGE="",IF(TITLE_DATE_PR="","",TITLE_DATE_PR),TITLE_DATE_PR_CHANGE)</f>
        <v>45778.44613425926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812-2</v>
      </c>
      <c r="W29" s="2251"/>
      <c r="X29" s="2251"/>
      <c r="Y29" s="2251"/>
      <c r="Z29" s="2251"/>
      <c r="AA29" s="2251"/>
      <c r="AB29" s="2251"/>
      <c r="AC29" s="2251"/>
      <c r="AD29" s="2251"/>
      <c r="AE29" s="2251"/>
      <c r="AF29" s="326"/>
      <c r="AG29" s="2251" t="str">
        <f>IF(TITLE_NUMBER_PR_CHANGE="",IF(TITLE_NUMBER_PR="","",TITLE_NUMBER_PR),TITLE_NUMBER_PR_CHANGE)</f>
        <v>812-2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45778.44613425926</v>
      </c>
      <c r="W32" s="2264"/>
      <c r="X32" s="2264"/>
      <c r="Y32" s="2264"/>
      <c r="Z32" s="2264"/>
      <c r="AA32" s="2264"/>
      <c r="AB32" s="2264"/>
      <c r="AC32" s="2264"/>
      <c r="AD32" s="2264"/>
      <c r="AE32" s="2264"/>
      <c r="AF32" s="326"/>
      <c r="AG32" s="2264" t="str">
        <f>IF(TITLE_DATE_PR_CHANGE="",IF(TITLE_DATE_PR="","",TITLE_DATE_PR),TITLE_DATE_PR_CHANGE)</f>
        <v>45778.44613425926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812-2</v>
      </c>
      <c r="W33" s="2251"/>
      <c r="X33" s="2251"/>
      <c r="Y33" s="2251"/>
      <c r="Z33" s="2251"/>
      <c r="AA33" s="2251"/>
      <c r="AB33" s="2251"/>
      <c r="AC33" s="2251"/>
      <c r="AD33" s="2251"/>
      <c r="AE33" s="2251"/>
      <c r="AF33" s="326"/>
      <c r="AG33" s="2251" t="str">
        <f>IF(TITLE_NUMBER_PR_CHANGE="",IF(TITLE_NUMBER_PR="","",TITLE_NUMBER_PR),TITLE_NUMBER_PR_CHANGE)</f>
        <v>812-2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133</v>
      </c>
      <c r="C40" s="1370" t="s">
        <v>134</v>
      </c>
      <c r="D40" s="1370" t="s">
        <v>135</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252</v>
      </c>
      <c r="B47" s="1363" t="s">
        <v>253</v>
      </c>
      <c r="C47" s="1363" t="s">
        <v>254</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3295F-1635-DDDF-A44C-C51F3650F0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45778.44613425926</v>
      </c>
      <c r="W32" s="2264"/>
      <c r="X32" s="2264"/>
      <c r="Y32" s="2264"/>
      <c r="Z32" s="2264"/>
      <c r="AA32" s="2264"/>
      <c r="AB32" s="2264"/>
      <c r="AC32" s="326"/>
      <c r="AD32" s="2264" t="str">
        <f>IF(TITLE_DATE_PR_CHANGE="",IF(TITLE_DATE_PR="","",TITLE_DATE_PR),TITLE_DATE_PR_CHANGE)</f>
        <v>45778.44613425926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812-2</v>
      </c>
      <c r="W33" s="2251"/>
      <c r="X33" s="2251"/>
      <c r="Y33" s="2251"/>
      <c r="Z33" s="2251"/>
      <c r="AA33" s="2251"/>
      <c r="AB33" s="2251"/>
      <c r="AC33" s="326"/>
      <c r="AD33" s="2251" t="str">
        <f>IF(TITLE_NUMBER_PR_CHANGE="",IF(TITLE_NUMBER_PR="","",TITLE_NUMBER_PR),TITLE_NUMBER_PR_CHANGE)</f>
        <v>812-2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45778.44613425926</v>
      </c>
      <c r="W36" s="2264"/>
      <c r="X36" s="2264"/>
      <c r="Y36" s="2264"/>
      <c r="Z36" s="2264"/>
      <c r="AA36" s="2264"/>
      <c r="AB36" s="2264"/>
      <c r="AC36" s="326"/>
      <c r="AD36" s="2264" t="str">
        <f>IF(TITLE_DATE_PR_CHANGE="",IF(TITLE_DATE_PR="","",TITLE_DATE_PR),TITLE_DATE_PR_CHANGE)</f>
        <v>45778.44613425926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812-2</v>
      </c>
      <c r="W37" s="2251"/>
      <c r="X37" s="2251"/>
      <c r="Y37" s="2251"/>
      <c r="Z37" s="2251"/>
      <c r="AA37" s="2251"/>
      <c r="AB37" s="2251"/>
      <c r="AC37" s="326"/>
      <c r="AD37" s="2251" t="str">
        <f>IF(TITLE_NUMBER_PR_CHANGE="",IF(TITLE_NUMBER_PR="","",TITLE_NUMBER_PR),TITLE_NUMBER_PR_CHANGE)</f>
        <v>812-2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257</v>
      </c>
      <c r="B50" s="1343" t="s">
        <v>258</v>
      </c>
      <c r="C50" s="1343" t="s">
        <v>259</v>
      </c>
      <c r="D50" s="1343" t="s">
        <v>545</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A249B-36AC-2563-26B8-35D6FC9C347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567</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585</v>
      </c>
      <c r="D96" s="1638"/>
      <c r="E96" s="546" t="str">
        <f>FHD_NUM_P_58</f>
        <v>7</v>
      </c>
      <c r="F96" s="1880" t="str">
        <f>FHD_P_58</f>
        <v>Объём сточных вод, принятых от потребителей</v>
      </c>
      <c r="G96" s="1881" t="s">
        <v>582</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582</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hidden="1">
      <c r="A114" s="989" t="s">
        <v>593</v>
      </c>
      <c r="D114" s="1638"/>
      <c r="E114" s="546" t="str">
        <f>FHD_NUM_P_74</f>
        <v/>
      </c>
      <c r="F114" s="1880" t="str">
        <f>FHD_P_74</f>
        <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08A74-EB52-CA96-E3DB-5C6F780E618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9C23B-E0C3-CFA8-4298-87B2EE2E34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Муниципальное унитарное предприятие "Невельские коммунальные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302</v>
      </c>
      <c r="J13" s="2370"/>
      <c r="K13" s="2370"/>
      <c r="L13" s="2027"/>
      <c r="M13" s="2067"/>
      <c r="O13" s="2127"/>
      <c r="AK13" s="1631">
        <v>11</v>
      </c>
    </row>
    <row customHeight="1" ht="24">
      <c r="I14" s="2020" t="s">
        <v>87</v>
      </c>
      <c r="J14" s="2020" t="s">
        <v>304</v>
      </c>
      <c r="K14" s="2020" t="s">
        <v>567</v>
      </c>
      <c r="L14" s="2060" t="s">
        <v>305</v>
      </c>
      <c r="M14" s="2061" t="s">
        <v>305</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308</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308</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63191-B4FD-BD17-411B-F679AF31CCD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517</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619</v>
      </c>
      <c r="F9" s="2051" t="s">
        <v>625</v>
      </c>
      <c r="H9" s="376"/>
      <c r="I9" s="2025" t="s">
        <v>87</v>
      </c>
      <c r="J9" s="2026" t="s">
        <v>304</v>
      </c>
      <c r="K9" s="2064" t="s">
        <v>567</v>
      </c>
      <c r="L9" s="2065" t="s">
        <v>305</v>
      </c>
      <c r="M9" s="2389"/>
      <c r="W9" s="1631">
        <v>34</v>
      </c>
    </row>
    <row customHeight="1" ht="35.699999999999996">
      <c r="B10" s="2053" t="s">
        <v>691</v>
      </c>
      <c r="C10" s="2053" t="s">
        <v>692</v>
      </c>
      <c r="D10" s="2052" t="s">
        <v>628</v>
      </c>
      <c r="E10" s="2056" t="s">
        <v>629</v>
      </c>
      <c r="F10" s="2056" t="s">
        <v>629</v>
      </c>
      <c r="H10" s="376"/>
      <c r="I10" s="2024" t="s">
        <v>108</v>
      </c>
      <c r="J10" s="1886" t="s">
        <v>693</v>
      </c>
      <c r="K10" s="2018" t="s">
        <v>308</v>
      </c>
      <c r="L10" s="818"/>
      <c r="M10" s="297" t="s">
        <v>694</v>
      </c>
      <c r="W10" s="1631">
        <v>34</v>
      </c>
    </row>
    <row customHeight="1" ht="50.25">
      <c r="B11" s="2053" t="s">
        <v>695</v>
      </c>
      <c r="C11" s="2053" t="s">
        <v>696</v>
      </c>
      <c r="D11" s="2052" t="s">
        <v>628</v>
      </c>
      <c r="E11" s="2056" t="s">
        <v>629</v>
      </c>
      <c r="F11" s="2056" t="s">
        <v>629</v>
      </c>
      <c r="H11" s="376"/>
      <c r="I11" s="2024" t="s">
        <v>109</v>
      </c>
      <c r="J11" s="1886" t="s">
        <v>697</v>
      </c>
      <c r="K11" s="2018" t="s">
        <v>308</v>
      </c>
      <c r="L11" s="818"/>
      <c r="M11" s="297" t="s">
        <v>694</v>
      </c>
      <c r="W11" s="1631">
        <v>48</v>
      </c>
    </row>
    <row customHeight="1" ht="48.29999999999999">
      <c r="B12" s="2053" t="s">
        <v>698</v>
      </c>
      <c r="C12" s="2053" t="s">
        <v>699</v>
      </c>
      <c r="D12" s="2052" t="s">
        <v>628</v>
      </c>
      <c r="E12" s="2056" t="s">
        <v>629</v>
      </c>
      <c r="F12" s="2056" t="s">
        <v>629</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7263-3C9B-D552-2193-C87A39DF529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567</v>
      </c>
      <c r="H14" s="1634" t="s">
        <v>305</v>
      </c>
      <c r="I14" s="1634" t="s">
        <v>305</v>
      </c>
      <c r="J14" s="2127"/>
      <c r="AF14" s="1631">
        <v>23</v>
      </c>
    </row>
    <row customHeight="1" ht="19.95">
      <c r="D15" s="1638"/>
      <c r="E15" s="1630" t="s">
        <v>108</v>
      </c>
      <c r="F15" s="707" t="s">
        <v>705</v>
      </c>
      <c r="G15" s="1646" t="s">
        <v>553</v>
      </c>
      <c r="H15" s="557"/>
      <c r="I15" s="557"/>
      <c r="J15" s="289" t="s">
        <v>706</v>
      </c>
      <c r="K15" s="543" t="s">
        <v>631</v>
      </c>
      <c r="AF15" s="1631">
        <v>19</v>
      </c>
    </row>
    <row customHeight="1" ht="35.699999999999996">
      <c r="D16" s="1638"/>
      <c r="E16" s="1630" t="s">
        <v>109</v>
      </c>
      <c r="F16" s="707" t="s">
        <v>707</v>
      </c>
      <c r="G16" s="1646" t="s">
        <v>553</v>
      </c>
      <c r="H16" s="558">
        <f>SUM(H17,H20:H32)</f>
        <v>0</v>
      </c>
      <c r="I16" s="558">
        <f>SUM(I17,I20,I23,I26,I29:I32)</f>
        <v>0</v>
      </c>
      <c r="J16" s="289" t="s">
        <v>708</v>
      </c>
      <c r="K16" s="543" t="s">
        <v>631</v>
      </c>
      <c r="AF16" s="1631">
        <v>34</v>
      </c>
    </row>
    <row customHeight="1" ht="19.95">
      <c r="D17" s="1638"/>
      <c r="E17" s="1664" t="s">
        <v>709</v>
      </c>
      <c r="F17" s="954" t="s">
        <v>710</v>
      </c>
      <c r="G17" s="1643" t="s">
        <v>553</v>
      </c>
      <c r="H17" s="557"/>
      <c r="I17" s="557"/>
      <c r="J17" s="289" t="s">
        <v>711</v>
      </c>
      <c r="K17" s="543"/>
      <c r="AF17" s="1631">
        <v>19</v>
      </c>
    </row>
    <row customHeight="1" ht="24">
      <c r="D18" s="1638"/>
      <c r="E18" s="1664" t="s">
        <v>712</v>
      </c>
      <c r="F18" s="1650" t="s">
        <v>713</v>
      </c>
      <c r="G18" s="1643" t="s">
        <v>553</v>
      </c>
      <c r="H18" s="557"/>
      <c r="I18" s="557"/>
      <c r="J18" s="289" t="s">
        <v>714</v>
      </c>
      <c r="K18" s="543"/>
      <c r="AF18" s="1631">
        <v>23</v>
      </c>
    </row>
    <row customHeight="1" ht="35.699999999999996">
      <c r="D19" s="1638"/>
      <c r="E19" s="1664" t="s">
        <v>715</v>
      </c>
      <c r="F19" s="1650" t="s">
        <v>716</v>
      </c>
      <c r="G19" s="1643" t="s">
        <v>553</v>
      </c>
      <c r="H19" s="557"/>
      <c r="I19" s="557"/>
      <c r="J19" s="289"/>
      <c r="K19" s="543"/>
      <c r="AF19" s="1631">
        <v>34</v>
      </c>
    </row>
    <row customHeight="1" ht="19.95">
      <c r="D20" s="1638"/>
      <c r="E20" s="1664" t="s">
        <v>309</v>
      </c>
      <c r="F20" s="954" t="s">
        <v>717</v>
      </c>
      <c r="G20" s="1643" t="s">
        <v>553</v>
      </c>
      <c r="H20" s="557"/>
      <c r="I20" s="557"/>
      <c r="J20" s="289" t="s">
        <v>718</v>
      </c>
      <c r="K20" s="543"/>
      <c r="AF20" s="1631">
        <v>19</v>
      </c>
    </row>
    <row customHeight="1" ht="19.95">
      <c r="D21" s="1638"/>
      <c r="E21" s="1664" t="s">
        <v>719</v>
      </c>
      <c r="F21" s="1650" t="s">
        <v>720</v>
      </c>
      <c r="G21" s="1643" t="s">
        <v>553</v>
      </c>
      <c r="H21" s="557"/>
      <c r="I21" s="557"/>
      <c r="J21" s="289"/>
      <c r="K21" s="543"/>
      <c r="AF21" s="1631">
        <v>19</v>
      </c>
    </row>
    <row customHeight="1" ht="19.95">
      <c r="D22" s="1638"/>
      <c r="E22" s="1664" t="s">
        <v>721</v>
      </c>
      <c r="F22" s="1650" t="s">
        <v>722</v>
      </c>
      <c r="G22" s="1643" t="s">
        <v>553</v>
      </c>
      <c r="H22" s="557"/>
      <c r="I22" s="557"/>
      <c r="J22" s="289"/>
      <c r="K22" s="543"/>
      <c r="AF22" s="1631">
        <v>19</v>
      </c>
    </row>
    <row customHeight="1" ht="24">
      <c r="D23" s="1638"/>
      <c r="E23" s="1664" t="s">
        <v>312</v>
      </c>
      <c r="F23" s="954" t="s">
        <v>723</v>
      </c>
      <c r="G23" s="1643" t="s">
        <v>553</v>
      </c>
      <c r="H23" s="557"/>
      <c r="I23" s="557"/>
      <c r="J23" s="289" t="s">
        <v>724</v>
      </c>
      <c r="K23" s="543"/>
      <c r="AF23" s="1631">
        <v>23</v>
      </c>
    </row>
    <row customHeight="1" ht="19.95">
      <c r="D24" s="1638"/>
      <c r="E24" s="1664" t="s">
        <v>725</v>
      </c>
      <c r="F24" s="1650" t="s">
        <v>726</v>
      </c>
      <c r="G24" s="1643" t="s">
        <v>553</v>
      </c>
      <c r="H24" s="557"/>
      <c r="I24" s="557"/>
      <c r="J24" s="289"/>
      <c r="K24" s="543"/>
      <c r="AF24" s="1631">
        <v>19</v>
      </c>
    </row>
    <row customHeight="1" ht="35.699999999999996">
      <c r="D25" s="1638"/>
      <c r="E25" s="1664" t="s">
        <v>727</v>
      </c>
      <c r="F25" s="1650" t="s">
        <v>728</v>
      </c>
      <c r="G25" s="1643" t="s">
        <v>553</v>
      </c>
      <c r="H25" s="557"/>
      <c r="I25" s="557"/>
      <c r="J25" s="289"/>
      <c r="K25" s="543"/>
      <c r="AF25" s="1631">
        <v>34</v>
      </c>
    </row>
    <row customHeight="1" ht="24">
      <c r="D26" s="1638"/>
      <c r="E26" s="1664" t="s">
        <v>729</v>
      </c>
      <c r="F26" s="954" t="s">
        <v>730</v>
      </c>
      <c r="G26" s="1643" t="s">
        <v>553</v>
      </c>
      <c r="H26" s="557"/>
      <c r="I26" s="557"/>
      <c r="J26" s="289" t="s">
        <v>731</v>
      </c>
      <c r="K26" s="543"/>
      <c r="AF26" s="1631">
        <v>23</v>
      </c>
    </row>
    <row customHeight="1" ht="19.95">
      <c r="D27" s="1638"/>
      <c r="E27" s="1675" t="s">
        <v>732</v>
      </c>
      <c r="F27" s="1650" t="s">
        <v>733</v>
      </c>
      <c r="G27" s="1654" t="s">
        <v>553</v>
      </c>
      <c r="H27" s="1676"/>
      <c r="I27" s="1676"/>
      <c r="J27" s="289"/>
      <c r="K27" s="543"/>
      <c r="AF27" s="1631">
        <v>19</v>
      </c>
    </row>
    <row customHeight="1" ht="19.95">
      <c r="D28" s="1638"/>
      <c r="E28" s="1675" t="s">
        <v>734</v>
      </c>
      <c r="F28" s="1650" t="s">
        <v>735</v>
      </c>
      <c r="G28" s="1654" t="s">
        <v>553</v>
      </c>
      <c r="H28" s="1676"/>
      <c r="I28" s="1676"/>
      <c r="J28" s="289"/>
      <c r="K28" s="543"/>
      <c r="AF28" s="1631">
        <v>19</v>
      </c>
    </row>
    <row customHeight="1" ht="19.95">
      <c r="D29" s="1638"/>
      <c r="E29" s="1675" t="s">
        <v>736</v>
      </c>
      <c r="F29" s="954" t="s">
        <v>737</v>
      </c>
      <c r="G29" s="1654" t="s">
        <v>553</v>
      </c>
      <c r="H29" s="1676"/>
      <c r="I29" s="1676"/>
      <c r="J29" s="289"/>
      <c r="K29" s="543"/>
      <c r="AF29" s="1631">
        <v>19</v>
      </c>
    </row>
    <row customHeight="1" ht="19.95">
      <c r="D30" s="1638"/>
      <c r="E30" s="1675" t="s">
        <v>738</v>
      </c>
      <c r="F30" s="954" t="s">
        <v>739</v>
      </c>
      <c r="G30" s="1654" t="s">
        <v>553</v>
      </c>
      <c r="H30" s="1676"/>
      <c r="I30" s="1676"/>
      <c r="J30" s="289"/>
      <c r="K30" s="543"/>
      <c r="AF30" s="1631">
        <v>19</v>
      </c>
    </row>
    <row customHeight="1" ht="19.95">
      <c r="D31" s="1638"/>
      <c r="E31" s="1675" t="s">
        <v>740</v>
      </c>
      <c r="F31" s="954" t="s">
        <v>741</v>
      </c>
      <c r="G31" s="1654" t="s">
        <v>553</v>
      </c>
      <c r="H31" s="1676"/>
      <c r="I31" s="1676"/>
      <c r="J31" s="289"/>
      <c r="K31" s="543"/>
      <c r="AF31" s="1631">
        <v>19</v>
      </c>
    </row>
    <row s="1366" customFormat="1" customHeight="1" ht="35.699999999999996">
      <c r="A32" s="987"/>
      <c r="C32" s="1636"/>
      <c r="D32" s="1638"/>
      <c r="E32" s="1675" t="s">
        <v>742</v>
      </c>
      <c r="F32" s="954" t="s">
        <v>743</v>
      </c>
      <c r="G32" s="1644" t="s">
        <v>553</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553</v>
      </c>
      <c r="H35" s="1676"/>
      <c r="I35" s="1676"/>
      <c r="J35" s="289" t="s">
        <v>748</v>
      </c>
      <c r="K35" s="543"/>
      <c r="AF35" s="1631">
        <v>57</v>
      </c>
    </row>
    <row s="1366" customFormat="1" customHeight="1" ht="24">
      <c r="A36" s="989" t="s">
        <v>579</v>
      </c>
      <c r="C36" s="1636"/>
      <c r="D36" s="1638"/>
      <c r="E36" s="1664" t="s">
        <v>89</v>
      </c>
      <c r="F36" s="707" t="s">
        <v>749</v>
      </c>
      <c r="G36" s="1643" t="s">
        <v>553</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553</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553</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553</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553</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553</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98</v>
      </c>
      <c r="F43" s="707" t="s">
        <v>630</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774</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7DBBA-DFC5-718D-EA12-D4CF75B51B4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Муниципальное унитарное предприятие "Невельские коммунальные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567</v>
      </c>
      <c r="H14" s="1660" t="s">
        <v>305</v>
      </c>
      <c r="I14" s="1660" t="s">
        <v>305</v>
      </c>
      <c r="J14" s="2127"/>
      <c r="AF14" s="1631">
        <v>23</v>
      </c>
    </row>
    <row customHeight="1" ht="19.95">
      <c r="D15" s="1638"/>
      <c r="E15" s="1630" t="s">
        <v>108</v>
      </c>
      <c r="F15" s="707" t="s">
        <v>776</v>
      </c>
      <c r="G15" s="1657" t="s">
        <v>553</v>
      </c>
      <c r="H15" s="557"/>
      <c r="I15" s="557"/>
      <c r="J15" s="289" t="s">
        <v>777</v>
      </c>
      <c r="K15" s="543" t="s">
        <v>631</v>
      </c>
      <c r="AF15" s="1631">
        <v>19</v>
      </c>
    </row>
    <row customHeight="1" ht="24">
      <c r="D16" s="1638"/>
      <c r="E16" s="1630" t="s">
        <v>109</v>
      </c>
      <c r="F16" s="1665" t="s">
        <v>778</v>
      </c>
      <c r="G16" s="1657" t="s">
        <v>553</v>
      </c>
      <c r="H16" s="558">
        <f>SUM(H17,H20:H27)</f>
        <v>0</v>
      </c>
      <c r="I16" s="558">
        <f>SUM(I17,I20:I27)</f>
        <v>0</v>
      </c>
      <c r="J16" s="289" t="s">
        <v>779</v>
      </c>
      <c r="K16" s="543" t="s">
        <v>631</v>
      </c>
      <c r="AF16" s="1631">
        <v>23</v>
      </c>
    </row>
    <row customHeight="1" ht="35.699999999999996">
      <c r="D17" s="1638"/>
      <c r="E17" s="1664" t="s">
        <v>709</v>
      </c>
      <c r="F17" s="1667" t="s">
        <v>780</v>
      </c>
      <c r="G17" s="1654" t="s">
        <v>553</v>
      </c>
      <c r="H17" s="557"/>
      <c r="I17" s="557"/>
      <c r="J17" s="289" t="s">
        <v>781</v>
      </c>
      <c r="K17" s="543"/>
      <c r="AF17" s="1631">
        <v>34</v>
      </c>
    </row>
    <row customHeight="1" ht="19.95">
      <c r="D18" s="1638"/>
      <c r="E18" s="1664" t="s">
        <v>712</v>
      </c>
      <c r="F18" s="1668" t="s">
        <v>782</v>
      </c>
      <c r="G18" s="1654" t="s">
        <v>553</v>
      </c>
      <c r="H18" s="557"/>
      <c r="I18" s="557"/>
      <c r="J18" s="289"/>
      <c r="K18" s="543"/>
      <c r="AF18" s="1631">
        <v>19</v>
      </c>
    </row>
    <row customHeight="1" ht="24">
      <c r="D19" s="1638"/>
      <c r="E19" s="1664" t="s">
        <v>715</v>
      </c>
      <c r="F19" s="1668" t="s">
        <v>783</v>
      </c>
      <c r="G19" s="1654" t="s">
        <v>553</v>
      </c>
      <c r="H19" s="557"/>
      <c r="I19" s="557"/>
      <c r="J19" s="289"/>
      <c r="K19" s="543"/>
      <c r="AF19" s="1631">
        <v>23</v>
      </c>
    </row>
    <row customHeight="1" ht="35.699999999999996">
      <c r="D20" s="1638"/>
      <c r="E20" s="1664" t="s">
        <v>309</v>
      </c>
      <c r="F20" s="1667" t="s">
        <v>784</v>
      </c>
      <c r="G20" s="1654" t="s">
        <v>553</v>
      </c>
      <c r="H20" s="557"/>
      <c r="I20" s="557"/>
      <c r="J20" s="289"/>
      <c r="K20" s="543"/>
      <c r="AF20" s="1631">
        <v>34</v>
      </c>
    </row>
    <row customHeight="1" ht="48.29999999999999">
      <c r="D21" s="1638"/>
      <c r="E21" s="1664" t="s">
        <v>312</v>
      </c>
      <c r="F21" s="1667" t="s">
        <v>785</v>
      </c>
      <c r="G21" s="1654" t="s">
        <v>553</v>
      </c>
      <c r="H21" s="557"/>
      <c r="I21" s="557"/>
      <c r="J21" s="289"/>
      <c r="K21" s="543"/>
      <c r="AF21" s="1631">
        <v>46</v>
      </c>
    </row>
    <row customHeight="1" ht="60">
      <c r="D22" s="1638"/>
      <c r="E22" s="1664" t="s">
        <v>729</v>
      </c>
      <c r="F22" s="1667" t="s">
        <v>786</v>
      </c>
      <c r="G22" s="1654" t="s">
        <v>553</v>
      </c>
      <c r="H22" s="557"/>
      <c r="I22" s="557"/>
      <c r="J22" s="289"/>
      <c r="K22" s="543"/>
      <c r="AF22" s="1631">
        <v>57</v>
      </c>
    </row>
    <row customHeight="1" ht="35.699999999999996">
      <c r="D23" s="1638"/>
      <c r="E23" s="1664" t="s">
        <v>736</v>
      </c>
      <c r="F23" s="1667" t="s">
        <v>787</v>
      </c>
      <c r="G23" s="1654" t="s">
        <v>553</v>
      </c>
      <c r="H23" s="557"/>
      <c r="I23" s="557"/>
      <c r="J23" s="289"/>
      <c r="K23" s="543"/>
      <c r="AF23" s="1631">
        <v>34</v>
      </c>
    </row>
    <row customHeight="1" ht="35.699999999999996">
      <c r="D24" s="1638"/>
      <c r="E24" s="1664" t="s">
        <v>738</v>
      </c>
      <c r="F24" s="1667" t="s">
        <v>788</v>
      </c>
      <c r="G24" s="1654" t="s">
        <v>553</v>
      </c>
      <c r="H24" s="557"/>
      <c r="I24" s="557"/>
      <c r="J24" s="289"/>
      <c r="K24" s="543"/>
      <c r="AF24" s="1631">
        <v>34</v>
      </c>
    </row>
    <row customHeight="1" ht="24">
      <c r="D25" s="1638"/>
      <c r="E25" s="1664" t="s">
        <v>740</v>
      </c>
      <c r="F25" s="1667" t="s">
        <v>789</v>
      </c>
      <c r="G25" s="1654" t="s">
        <v>553</v>
      </c>
      <c r="H25" s="557"/>
      <c r="I25" s="557"/>
      <c r="J25" s="289"/>
      <c r="K25" s="543"/>
      <c r="AF25" s="1631">
        <v>23</v>
      </c>
    </row>
    <row customHeight="1" ht="76.5">
      <c r="D26" s="1638"/>
      <c r="E26" s="1664" t="s">
        <v>742</v>
      </c>
      <c r="F26" s="1667" t="s">
        <v>790</v>
      </c>
      <c r="G26" s="1654" t="s">
        <v>553</v>
      </c>
      <c r="H26" s="557"/>
      <c r="I26" s="557"/>
      <c r="J26" s="289"/>
      <c r="K26" s="543"/>
      <c r="AF26" s="1631">
        <v>73</v>
      </c>
    </row>
    <row s="1366" customFormat="1" customHeight="1" ht="35.699999999999996">
      <c r="A27" s="987"/>
      <c r="C27" s="1636"/>
      <c r="D27" s="1638"/>
      <c r="E27" s="1629" t="s">
        <v>746</v>
      </c>
      <c r="F27" s="1628" t="s">
        <v>791</v>
      </c>
      <c r="G27" s="1655" t="s">
        <v>553</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553</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553</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553</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553</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98</v>
      </c>
      <c r="F35" s="1661" t="s">
        <v>630</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8CF1D-0F1C-E0B7-CBCB-D229129ABB3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567</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572</v>
      </c>
      <c r="G18" s="680"/>
      <c r="H18" s="106"/>
      <c r="I18" s="680"/>
      <c r="J18" s="106"/>
      <c r="K18" s="289"/>
      <c r="L18" s="720"/>
      <c r="X18" s="758">
        <v>0</v>
      </c>
    </row>
    <row customHeight="1" ht="101.25" hidden="1">
      <c r="A19" s="2392"/>
      <c r="D19" s="953" t="s">
        <v>90</v>
      </c>
      <c r="E19" s="279" t="s">
        <v>822</v>
      </c>
      <c r="F19" s="660" t="s">
        <v>547</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98</v>
      </c>
      <c r="E31" s="279" t="s">
        <v>848</v>
      </c>
      <c r="F31" s="660" t="s">
        <v>559</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109</v>
      </c>
      <c r="E38" s="1032" t="s">
        <v>857</v>
      </c>
      <c r="F38" s="1036" t="s">
        <v>547</v>
      </c>
      <c r="G38" s="1036" t="s">
        <v>547</v>
      </c>
      <c r="H38" s="1030"/>
      <c r="I38" s="1036" t="s">
        <v>547</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547</v>
      </c>
      <c r="G41" s="660" t="s">
        <v>547</v>
      </c>
      <c r="H41" s="1024"/>
      <c r="I41" s="660" t="s">
        <v>547</v>
      </c>
      <c r="J41" s="1024"/>
      <c r="K41" s="302"/>
      <c r="X41" s="758">
        <v>0</v>
      </c>
    </row>
    <row s="1635" customFormat="1" customHeight="1" ht="45" hidden="1">
      <c r="A42" s="2392"/>
      <c r="B42" s="511"/>
      <c r="D42" s="665" t="s">
        <v>326</v>
      </c>
      <c r="E42" s="723" t="s">
        <v>865</v>
      </c>
      <c r="F42" s="660" t="s">
        <v>559</v>
      </c>
      <c r="G42" s="557"/>
      <c r="H42" s="1024"/>
      <c r="I42" s="557"/>
      <c r="J42" s="1024"/>
      <c r="K42" s="302" t="s">
        <v>866</v>
      </c>
      <c r="X42" s="758">
        <v>0</v>
      </c>
    </row>
    <row s="1635" customFormat="1" customHeight="1" ht="45" hidden="1">
      <c r="A43" s="2392"/>
      <c r="B43" s="511"/>
      <c r="D43" s="665" t="s">
        <v>334</v>
      </c>
      <c r="E43" s="667" t="s">
        <v>867</v>
      </c>
      <c r="F43" s="1028" t="s">
        <v>559</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98</v>
      </c>
      <c r="E52" s="666" t="s">
        <v>881</v>
      </c>
      <c r="F52" s="660" t="s">
        <v>859</v>
      </c>
      <c r="G52" s="668"/>
      <c r="H52" s="1023"/>
      <c r="I52" s="668"/>
      <c r="J52" s="1023"/>
      <c r="K52" s="289"/>
      <c r="X52" s="758">
        <v>0</v>
      </c>
    </row>
    <row s="1635" customFormat="1" customHeight="1" ht="11.25" hidden="1">
      <c r="A53" s="2392"/>
      <c r="B53" s="511"/>
      <c r="D53" s="665" t="s">
        <v>315</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559</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589</v>
      </c>
      <c r="D62" s="665" t="s">
        <v>110</v>
      </c>
      <c r="E62" s="666" t="s">
        <v>891</v>
      </c>
      <c r="F62" s="726" t="s">
        <v>308</v>
      </c>
      <c r="G62" s="382"/>
      <c r="H62" s="1023"/>
      <c r="I62" s="382"/>
      <c r="J62" s="1023"/>
      <c r="K62" s="289" t="s">
        <v>632</v>
      </c>
      <c r="X62" s="758">
        <v>0</v>
      </c>
    </row>
    <row s="1635" customFormat="1" customHeight="1" ht="45" hidden="1">
      <c r="A63" s="2392"/>
      <c r="B63" s="511" t="s">
        <v>589</v>
      </c>
      <c r="D63" s="665" t="s">
        <v>892</v>
      </c>
      <c r="E63" s="667" t="s">
        <v>893</v>
      </c>
      <c r="F63" s="721" t="s">
        <v>308</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109</v>
      </c>
      <c r="E66" s="707" t="s">
        <v>897</v>
      </c>
      <c r="F66" s="660" t="s">
        <v>547</v>
      </c>
      <c r="G66" s="660" t="s">
        <v>547</v>
      </c>
      <c r="H66" s="519"/>
      <c r="I66" s="660" t="s">
        <v>547</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309</v>
      </c>
      <c r="E68" s="954" t="s">
        <v>899</v>
      </c>
      <c r="F68" s="660" t="s">
        <v>862</v>
      </c>
      <c r="G68" s="727"/>
      <c r="H68" s="519"/>
      <c r="I68" s="727"/>
      <c r="J68" s="519"/>
      <c r="K68" s="289"/>
      <c r="X68" s="758">
        <v>0</v>
      </c>
    </row>
    <row s="1635" customFormat="1" customHeight="1" ht="22.5" hidden="1">
      <c r="A69" s="2392"/>
      <c r="B69" s="511"/>
      <c r="D69" s="743" t="s">
        <v>312</v>
      </c>
      <c r="E69" s="954" t="s">
        <v>900</v>
      </c>
      <c r="F69" s="721" t="s">
        <v>559</v>
      </c>
      <c r="G69" s="742"/>
      <c r="H69" s="519"/>
      <c r="I69" s="742"/>
      <c r="J69" s="519"/>
      <c r="K69" s="289"/>
      <c r="X69" s="758">
        <v>0</v>
      </c>
    </row>
    <row s="1635" customFormat="1" customHeight="1" ht="22.5" hidden="1">
      <c r="A70" s="2392"/>
      <c r="B70" s="511"/>
      <c r="D70" s="743" t="s">
        <v>729</v>
      </c>
      <c r="E70" s="954" t="s">
        <v>901</v>
      </c>
      <c r="F70" s="721" t="s">
        <v>559</v>
      </c>
      <c r="G70" s="742"/>
      <c r="H70" s="519"/>
      <c r="I70" s="742"/>
      <c r="J70" s="519"/>
      <c r="K70" s="289"/>
      <c r="X70" s="758">
        <v>0</v>
      </c>
    </row>
    <row s="1635" customFormat="1" customHeight="1" ht="22.5" hidden="1">
      <c r="A71" s="2392"/>
      <c r="B71" s="511"/>
      <c r="D71" s="665" t="s">
        <v>89</v>
      </c>
      <c r="E71" s="666" t="s">
        <v>902</v>
      </c>
      <c r="F71" s="660" t="s">
        <v>862</v>
      </c>
      <c r="G71" s="557"/>
      <c r="H71" s="1030"/>
      <c r="I71" s="557"/>
      <c r="J71" s="1030"/>
      <c r="K71" s="302"/>
      <c r="X71" s="758">
        <v>0</v>
      </c>
    </row>
    <row s="1635" customFormat="1" customHeight="1" ht="56.25" hidden="1">
      <c r="A72" s="2392"/>
      <c r="B72" s="511"/>
      <c r="D72" s="665" t="s">
        <v>90</v>
      </c>
      <c r="E72" s="666" t="s">
        <v>903</v>
      </c>
      <c r="F72" s="721" t="s">
        <v>559</v>
      </c>
      <c r="G72" s="742"/>
      <c r="H72" s="1023"/>
      <c r="I72" s="742"/>
      <c r="J72" s="1023"/>
      <c r="K72" s="302"/>
      <c r="X72" s="758">
        <v>0</v>
      </c>
    </row>
    <row s="1635" customFormat="1" customHeight="1" ht="33.75" hidden="1">
      <c r="A73" s="2392"/>
      <c r="B73" s="511"/>
      <c r="D73" s="665" t="s">
        <v>98</v>
      </c>
      <c r="E73" s="666" t="s">
        <v>904</v>
      </c>
      <c r="F73" s="726" t="s">
        <v>820</v>
      </c>
      <c r="G73" s="668"/>
      <c r="H73" s="1023"/>
      <c r="I73" s="668"/>
      <c r="J73" s="1023"/>
      <c r="K73" s="289"/>
      <c r="X73" s="758">
        <v>0</v>
      </c>
    </row>
    <row s="1635" customFormat="1" customHeight="1" ht="22.5" hidden="1">
      <c r="A74" s="2392"/>
      <c r="B74" s="511" t="s">
        <v>589</v>
      </c>
      <c r="D74" s="665" t="s">
        <v>91</v>
      </c>
      <c r="E74" s="666" t="s">
        <v>905</v>
      </c>
      <c r="F74" s="726" t="s">
        <v>308</v>
      </c>
      <c r="G74" s="382"/>
      <c r="H74" s="1023"/>
      <c r="I74" s="382"/>
      <c r="J74" s="1023"/>
      <c r="K74" s="289" t="s">
        <v>632</v>
      </c>
      <c r="X74" s="758">
        <v>0</v>
      </c>
    </row>
    <row s="1635" customFormat="1" customHeight="1" ht="45" hidden="1">
      <c r="A75" s="2392"/>
      <c r="B75" s="511" t="s">
        <v>589</v>
      </c>
      <c r="D75" s="665" t="s">
        <v>653</v>
      </c>
      <c r="E75" s="667" t="s">
        <v>906</v>
      </c>
      <c r="F75" s="721" t="s">
        <v>308</v>
      </c>
      <c r="G75" s="382"/>
      <c r="H75" s="1023"/>
      <c r="I75" s="382"/>
      <c r="J75" s="1023"/>
      <c r="K75" s="289" t="s">
        <v>632</v>
      </c>
      <c r="X75" s="758">
        <v>0</v>
      </c>
    </row>
    <row s="1635" customFormat="1" customHeight="1" ht="11.549999999999999">
      <c r="A76" s="1033"/>
      <c r="B76" s="518"/>
      <c r="D76" s="1034"/>
      <c r="E76" s="1035"/>
      <c r="X76" s="509">
        <v>11</v>
      </c>
    </row>
    <row s="1635" customFormat="1" customHeight="1" ht="11.25">
      <c r="A77" s="2392" t="s">
        <v>907</v>
      </c>
      <c r="B77" s="511"/>
      <c r="D77" s="665">
        <v>1</v>
      </c>
      <c r="E77" s="666" t="s">
        <v>908</v>
      </c>
      <c r="F77" s="721" t="s">
        <v>810</v>
      </c>
      <c r="G77" s="724"/>
      <c r="H77" s="1023"/>
      <c r="I77" s="724"/>
      <c r="J77" s="1023"/>
      <c r="K77" s="289" t="s">
        <v>909</v>
      </c>
      <c r="X77" s="758">
        <v>0</v>
      </c>
    </row>
    <row s="1635" customFormat="1" customHeight="1" ht="11.25">
      <c r="A78" s="2392"/>
      <c r="B78" s="511"/>
      <c r="D78" s="665" t="s">
        <v>109</v>
      </c>
      <c r="E78" s="666" t="s">
        <v>910</v>
      </c>
      <c r="F78" s="721" t="s">
        <v>810</v>
      </c>
      <c r="G78" s="724"/>
      <c r="H78" s="1023"/>
      <c r="I78" s="724"/>
      <c r="J78" s="1023"/>
      <c r="K78" s="289" t="s">
        <v>911</v>
      </c>
      <c r="X78" s="758">
        <v>0</v>
      </c>
    </row>
    <row s="1635" customFormat="1" customHeight="1" ht="22.5">
      <c r="A79" s="2392"/>
      <c r="B79" s="511"/>
      <c r="D79" s="665" t="s">
        <v>89</v>
      </c>
      <c r="E79" s="722" t="s">
        <v>912</v>
      </c>
      <c r="F79" s="660" t="s">
        <v>859</v>
      </c>
      <c r="G79" s="724"/>
      <c r="H79" s="1023"/>
      <c r="I79" s="724"/>
      <c r="J79" s="1023"/>
      <c r="K79" s="289" t="s">
        <v>913</v>
      </c>
      <c r="X79" s="758">
        <v>0</v>
      </c>
    </row>
    <row s="1635" customFormat="1" customHeight="1" ht="11.25">
      <c r="A80" s="2392"/>
      <c r="B80" s="511"/>
      <c r="D80" s="665" t="s">
        <v>326</v>
      </c>
      <c r="E80" s="723" t="s">
        <v>914</v>
      </c>
      <c r="F80" s="660" t="s">
        <v>859</v>
      </c>
      <c r="G80" s="724"/>
      <c r="H80" s="1023"/>
      <c r="I80" s="724"/>
      <c r="J80" s="1023"/>
      <c r="K80" s="289"/>
      <c r="X80" s="758">
        <v>0</v>
      </c>
    </row>
    <row s="1635" customFormat="1" customHeight="1" ht="11.25">
      <c r="A81" s="2392"/>
      <c r="B81" s="511"/>
      <c r="D81" s="665" t="s">
        <v>334</v>
      </c>
      <c r="E81" s="723" t="s">
        <v>915</v>
      </c>
      <c r="F81" s="660" t="s">
        <v>859</v>
      </c>
      <c r="G81" s="724"/>
      <c r="H81" s="1023"/>
      <c r="I81" s="724"/>
      <c r="J81" s="1023"/>
      <c r="K81" s="289"/>
      <c r="X81" s="758">
        <v>0</v>
      </c>
    </row>
    <row s="1635" customFormat="1" customHeight="1" ht="11.25">
      <c r="A82" s="2392"/>
      <c r="B82" s="511"/>
      <c r="D82" s="665" t="s">
        <v>336</v>
      </c>
      <c r="E82" s="723" t="s">
        <v>916</v>
      </c>
      <c r="F82" s="660" t="s">
        <v>859</v>
      </c>
      <c r="G82" s="724"/>
      <c r="H82" s="1023"/>
      <c r="I82" s="724"/>
      <c r="J82" s="1023"/>
      <c r="K82" s="289"/>
      <c r="X82" s="758">
        <v>0</v>
      </c>
    </row>
    <row s="1635" customFormat="1" customHeight="1" ht="11.25">
      <c r="A83" s="2392"/>
      <c r="B83" s="511"/>
      <c r="D83" s="665" t="s">
        <v>338</v>
      </c>
      <c r="E83" s="723" t="s">
        <v>917</v>
      </c>
      <c r="F83" s="660" t="s">
        <v>859</v>
      </c>
      <c r="G83" s="724"/>
      <c r="H83" s="1023"/>
      <c r="I83" s="724"/>
      <c r="J83" s="1023"/>
      <c r="K83" s="289"/>
      <c r="X83" s="758">
        <v>0</v>
      </c>
    </row>
    <row s="1635" customFormat="1" customHeight="1" ht="11.25">
      <c r="A84" s="2392"/>
      <c r="B84" s="511"/>
      <c r="D84" s="665" t="s">
        <v>918</v>
      </c>
      <c r="E84" s="723" t="s">
        <v>919</v>
      </c>
      <c r="F84" s="660" t="s">
        <v>859</v>
      </c>
      <c r="G84" s="724"/>
      <c r="H84" s="1023"/>
      <c r="I84" s="724"/>
      <c r="J84" s="1023"/>
      <c r="K84" s="289"/>
      <c r="X84" s="758">
        <v>0</v>
      </c>
    </row>
    <row s="1635" customFormat="1" customHeight="1" ht="11.25">
      <c r="A85" s="2392"/>
      <c r="B85" s="511"/>
      <c r="D85" s="665" t="s">
        <v>920</v>
      </c>
      <c r="E85" s="723" t="s">
        <v>921</v>
      </c>
      <c r="F85" s="660" t="s">
        <v>859</v>
      </c>
      <c r="G85" s="724"/>
      <c r="H85" s="1023"/>
      <c r="I85" s="724"/>
      <c r="J85" s="1023"/>
      <c r="K85" s="289"/>
      <c r="X85" s="758">
        <v>0</v>
      </c>
    </row>
    <row s="1635" customFormat="1" customHeight="1" ht="11.25">
      <c r="A86" s="2392"/>
      <c r="B86" s="511"/>
      <c r="D86" s="665" t="s">
        <v>922</v>
      </c>
      <c r="E86" s="723" t="s">
        <v>923</v>
      </c>
      <c r="F86" s="660" t="s">
        <v>859</v>
      </c>
      <c r="G86" s="724"/>
      <c r="H86" s="1023"/>
      <c r="I86" s="724"/>
      <c r="J86" s="1023"/>
      <c r="K86" s="289"/>
      <c r="X86" s="758">
        <v>0</v>
      </c>
    </row>
    <row s="1635" customFormat="1" customHeight="1" ht="45">
      <c r="A87" s="2392"/>
      <c r="B87" s="511"/>
      <c r="D87" s="665" t="s">
        <v>90</v>
      </c>
      <c r="E87" s="666" t="s">
        <v>924</v>
      </c>
      <c r="F87" s="660" t="s">
        <v>859</v>
      </c>
      <c r="G87" s="724"/>
      <c r="H87" s="1023"/>
      <c r="I87" s="724"/>
      <c r="J87" s="1023"/>
      <c r="K87" s="289" t="s">
        <v>925</v>
      </c>
      <c r="X87" s="758">
        <v>0</v>
      </c>
    </row>
    <row s="1635" customFormat="1" customHeight="1" ht="11.25">
      <c r="A88" s="2392"/>
      <c r="B88" s="511"/>
      <c r="D88" s="665" t="s">
        <v>754</v>
      </c>
      <c r="E88" s="723" t="s">
        <v>914</v>
      </c>
      <c r="F88" s="660" t="s">
        <v>859</v>
      </c>
      <c r="G88" s="724"/>
      <c r="H88" s="1023"/>
      <c r="I88" s="724"/>
      <c r="J88" s="1023"/>
      <c r="K88" s="289"/>
      <c r="X88" s="758">
        <v>0</v>
      </c>
    </row>
    <row s="1635" customFormat="1" customHeight="1" ht="11.25">
      <c r="A89" s="2392"/>
      <c r="B89" s="511"/>
      <c r="D89" s="665" t="s">
        <v>796</v>
      </c>
      <c r="E89" s="723" t="s">
        <v>915</v>
      </c>
      <c r="F89" s="660" t="s">
        <v>859</v>
      </c>
      <c r="G89" s="724"/>
      <c r="H89" s="1023"/>
      <c r="I89" s="724"/>
      <c r="J89" s="1023"/>
      <c r="K89" s="289"/>
      <c r="X89" s="758">
        <v>0</v>
      </c>
    </row>
    <row s="1635" customFormat="1" customHeight="1" ht="11.25">
      <c r="A90" s="2392"/>
      <c r="B90" s="511"/>
      <c r="D90" s="665" t="s">
        <v>799</v>
      </c>
      <c r="E90" s="723" t="s">
        <v>916</v>
      </c>
      <c r="F90" s="660" t="s">
        <v>859</v>
      </c>
      <c r="G90" s="724"/>
      <c r="H90" s="1023"/>
      <c r="I90" s="724"/>
      <c r="J90" s="1023"/>
      <c r="K90" s="289"/>
      <c r="X90" s="758">
        <v>0</v>
      </c>
    </row>
    <row s="1635" customFormat="1" customHeight="1" ht="11.25">
      <c r="A91" s="2392"/>
      <c r="B91" s="511"/>
      <c r="D91" s="665" t="s">
        <v>877</v>
      </c>
      <c r="E91" s="723" t="s">
        <v>917</v>
      </c>
      <c r="F91" s="660" t="s">
        <v>859</v>
      </c>
      <c r="G91" s="724"/>
      <c r="H91" s="1023"/>
      <c r="I91" s="724"/>
      <c r="J91" s="1023"/>
      <c r="K91" s="289"/>
      <c r="X91" s="758">
        <v>0</v>
      </c>
    </row>
    <row s="1635" customFormat="1" customHeight="1" ht="11.25">
      <c r="A92" s="2392"/>
      <c r="B92" s="511"/>
      <c r="D92" s="665" t="s">
        <v>879</v>
      </c>
      <c r="E92" s="723" t="s">
        <v>919</v>
      </c>
      <c r="F92" s="660" t="s">
        <v>859</v>
      </c>
      <c r="G92" s="724"/>
      <c r="H92" s="1023"/>
      <c r="I92" s="724"/>
      <c r="J92" s="1023"/>
      <c r="K92" s="289"/>
      <c r="X92" s="758">
        <v>0</v>
      </c>
    </row>
    <row s="1635" customFormat="1" customHeight="1" ht="11.25">
      <c r="A93" s="2392"/>
      <c r="B93" s="511"/>
      <c r="D93" s="665" t="s">
        <v>926</v>
      </c>
      <c r="E93" s="723" t="s">
        <v>921</v>
      </c>
      <c r="F93" s="660" t="s">
        <v>859</v>
      </c>
      <c r="G93" s="724"/>
      <c r="H93" s="1023"/>
      <c r="I93" s="724"/>
      <c r="J93" s="1023"/>
      <c r="K93" s="289"/>
      <c r="X93" s="758">
        <v>0</v>
      </c>
    </row>
    <row s="1635" customFormat="1" customHeight="1" ht="11.25">
      <c r="A94" s="2392"/>
      <c r="B94" s="511"/>
      <c r="D94" s="665" t="s">
        <v>927</v>
      </c>
      <c r="E94" s="723" t="s">
        <v>923</v>
      </c>
      <c r="F94" s="660" t="s">
        <v>859</v>
      </c>
      <c r="G94" s="724"/>
      <c r="H94" s="1023"/>
      <c r="I94" s="724"/>
      <c r="J94" s="1023"/>
      <c r="K94" s="289"/>
      <c r="X94" s="758">
        <v>0</v>
      </c>
    </row>
    <row s="1635" customFormat="1" customHeight="1" ht="24.75">
      <c r="A95" s="2392"/>
      <c r="B95" s="511"/>
      <c r="D95" s="665" t="s">
        <v>98</v>
      </c>
      <c r="E95" s="666" t="s">
        <v>928</v>
      </c>
      <c r="F95" s="725" t="s">
        <v>559</v>
      </c>
      <c r="G95" s="727"/>
      <c r="H95" s="1023"/>
      <c r="I95" s="727"/>
      <c r="J95" s="1023"/>
      <c r="K95" s="289" t="s">
        <v>929</v>
      </c>
      <c r="X95" s="758">
        <v>0</v>
      </c>
    </row>
    <row s="1635" customFormat="1" customHeight="1" ht="33.75">
      <c r="A96" s="2392"/>
      <c r="B96" s="511"/>
      <c r="D96" s="665" t="s">
        <v>91</v>
      </c>
      <c r="E96" s="666" t="s">
        <v>930</v>
      </c>
      <c r="F96" s="726" t="s">
        <v>820</v>
      </c>
      <c r="G96" s="728"/>
      <c r="H96" s="1023"/>
      <c r="I96" s="728"/>
      <c r="J96" s="1023"/>
      <c r="K96" s="289"/>
      <c r="X96" s="758">
        <v>0</v>
      </c>
    </row>
    <row s="1635" customFormat="1" customHeight="1" ht="22.5">
      <c r="A97" s="2392"/>
      <c r="B97" s="511" t="s">
        <v>589</v>
      </c>
      <c r="D97" s="665" t="s">
        <v>92</v>
      </c>
      <c r="E97" s="666" t="s">
        <v>931</v>
      </c>
      <c r="F97" s="726" t="s">
        <v>308</v>
      </c>
      <c r="G97" s="385"/>
      <c r="H97" s="1023"/>
      <c r="I97" s="385"/>
      <c r="J97" s="1023"/>
      <c r="K97" s="289" t="s">
        <v>632</v>
      </c>
      <c r="X97" s="758">
        <v>0</v>
      </c>
    </row>
    <row s="1635" customFormat="1" customHeight="1" ht="45">
      <c r="A98" s="2392"/>
      <c r="B98" s="511" t="s">
        <v>589</v>
      </c>
      <c r="D98" s="665" t="s">
        <v>932</v>
      </c>
      <c r="E98" s="667" t="s">
        <v>933</v>
      </c>
      <c r="F98" s="721" t="s">
        <v>308</v>
      </c>
      <c r="G98" s="385"/>
      <c r="H98" s="1023"/>
      <c r="I98" s="385"/>
      <c r="J98" s="1023"/>
      <c r="K98" s="289" t="s">
        <v>632</v>
      </c>
      <c r="X98" s="758">
        <v>0</v>
      </c>
    </row>
    <row s="1635" customFormat="1" customHeight="1" ht="95.25">
      <c r="A99" s="2392"/>
      <c r="B99" s="511" t="s">
        <v>589</v>
      </c>
      <c r="D99" s="665" t="s">
        <v>110</v>
      </c>
      <c r="E99" s="666" t="s">
        <v>934</v>
      </c>
      <c r="F99" s="721" t="s">
        <v>308</v>
      </c>
      <c r="G99" s="385"/>
      <c r="H99" s="1023"/>
      <c r="I99" s="385"/>
      <c r="J99" s="1023"/>
      <c r="K99" s="289" t="s">
        <v>632</v>
      </c>
      <c r="X99" s="758">
        <v>0</v>
      </c>
    </row>
    <row s="1635" customFormat="1" customHeight="1" ht="22.5">
      <c r="A100" s="2392"/>
      <c r="B100" s="511" t="s">
        <v>589</v>
      </c>
      <c r="D100" s="665" t="s">
        <v>146</v>
      </c>
      <c r="E100" s="666" t="s">
        <v>935</v>
      </c>
      <c r="F100" s="721" t="s">
        <v>308</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D4256-A336-02FB-7B8B-CF02472AE4B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517</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517</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517</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517</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567</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5F7BE-CD0A-1615-0365-9DC8AC36ADC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50E16-0A54-12C1-D4B5-A4EBA2CAFB2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99411-3469-527D-CD65-B298F718F6F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E5405-3BD4-C792-A652-B463895E714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1109</v>
      </c>
      <c r="CC16" s="2433"/>
      <c r="CD16" s="2386" t="s">
        <v>559</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A42E-EC24-D6D4-0FE9-DB75217BDDF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567</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834B-6425-E64C-513F-BC0D221DD66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96557-6F81-A622-651E-045BEA6F74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517</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517</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517</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517</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517</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98</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DD01C-1D76-1E94-F118-6C329D7AF6A8}" mc:Ignorable="x14ac xr xr2 xr3">
  <sheetPr>
    <tabColor theme="6" tint="0.4"/>
  </sheetPr>
  <dimension ref="A1:AH352"/>
  <sheetViews>
    <sheetView showGridLines="0" zoomScale="150" workbookViewId="0">
      <pane xSplit="7" ySplit="21" topLeftCell="H87" activePane="bottomRight" state="frozen"/>
      <selection pane="bottomLeft" activeCell="A22" sqref="A22"/>
      <selection pane="topRight" activeCell="H1" sqref="H1"/>
      <selection pane="bottomRight" activeCell="M144" sqref="M14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45778.44613425926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812-2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120</v>
      </c>
      <c r="G20" s="2224" t="s">
        <v>121</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Тариф нва водоотведение</v>
      </c>
      <c r="H75" s="1862"/>
      <c r="I75" s="1739">
        <v>46023.451157407406</v>
      </c>
      <c r="J75" s="1773">
        <v>46387.451273148145</v>
      </c>
      <c r="K75" s="1865" t="s">
        <v>1151</v>
      </c>
      <c r="L75" s="1862" t="s">
        <v>308</v>
      </c>
      <c r="M75" s="2170"/>
      <c r="N75" s="334"/>
      <c r="O75" s="1624"/>
      <c r="P75" s="1624"/>
      <c r="AH75" s="1631">
        <v>0</v>
      </c>
    </row>
    <row s="1635" customFormat="1" customHeight="1" ht="56.25">
      <c r="A76" s="1823"/>
      <c r="B76" s="1823"/>
      <c r="C76" s="1687"/>
      <c r="D76" s="344"/>
      <c r="E76" s="1031"/>
      <c r="F76" s="1031"/>
      <c r="G76" s="1031"/>
      <c r="H76" s="2271" t="s">
        <v>517</v>
      </c>
      <c r="I76" s="1739">
        <v>46388.45348379629</v>
      </c>
      <c r="J76" s="1773">
        <v>46752.453622685185</v>
      </c>
      <c r="K76" s="2305" t="s">
        <v>1151</v>
      </c>
      <c r="L76" s="2271" t="s">
        <v>308</v>
      </c>
      <c r="M76" s="2318"/>
      <c r="N76" s="618"/>
      <c r="O76" s="1624"/>
      <c r="P76" s="1624"/>
      <c r="Q76" s="1635"/>
      <c r="R76" s="1635"/>
      <c r="S76" s="1635"/>
      <c r="T76" s="1635"/>
      <c r="U76" s="1635"/>
      <c r="V76" s="1635"/>
      <c r="W76" s="1635"/>
      <c r="X76" s="1635"/>
      <c r="Y76" s="1635"/>
      <c r="Z76" s="1635"/>
      <c r="AA76" s="1635"/>
      <c r="AB76" s="1635"/>
      <c r="AC76" s="1635"/>
      <c r="AD76" s="1635"/>
      <c r="AE76" s="1635"/>
      <c r="AF76" s="1635"/>
      <c r="AG76" s="1635"/>
      <c r="AH76" s="1635">
        <v>0</v>
      </c>
    </row>
    <row s="1635" customFormat="1" customHeight="1" ht="56.25">
      <c r="A77" s="1823"/>
      <c r="B77" s="1823"/>
      <c r="C77" s="1687"/>
      <c r="D77" s="344"/>
      <c r="E77" s="1031"/>
      <c r="F77" s="1031"/>
      <c r="G77" s="1031"/>
      <c r="H77" s="2271" t="s">
        <v>517</v>
      </c>
      <c r="I77" s="1739">
        <v>46753.4552662037</v>
      </c>
      <c r="J77" s="1773">
        <v>47118.45538194444</v>
      </c>
      <c r="K77" s="2305" t="s">
        <v>1151</v>
      </c>
      <c r="L77" s="2271" t="s">
        <v>308</v>
      </c>
      <c r="M77" s="2318"/>
      <c r="N77" s="618"/>
      <c r="O77" s="1624"/>
      <c r="P77" s="1624"/>
      <c r="Q77" s="1635"/>
      <c r="R77" s="1635"/>
      <c r="S77" s="1635"/>
      <c r="T77" s="1635"/>
      <c r="U77" s="1635"/>
      <c r="V77" s="1635"/>
      <c r="W77" s="1635"/>
      <c r="X77" s="1635"/>
      <c r="Y77" s="1635"/>
      <c r="Z77" s="1635"/>
      <c r="AA77" s="1635"/>
      <c r="AB77" s="1635"/>
      <c r="AC77" s="1635"/>
      <c r="AD77" s="1635"/>
      <c r="AE77" s="1635"/>
      <c r="AF77" s="1635"/>
      <c r="AG77" s="1635"/>
      <c r="AH77" s="1635">
        <v>0</v>
      </c>
    </row>
    <row s="1635" customFormat="1" customHeight="1" ht="56.25">
      <c r="A78" s="1823"/>
      <c r="B78" s="1823"/>
      <c r="C78" s="1687"/>
      <c r="D78" s="344"/>
      <c r="E78" s="1031"/>
      <c r="F78" s="1031"/>
      <c r="G78" s="1031"/>
      <c r="H78" s="2271" t="s">
        <v>517</v>
      </c>
      <c r="I78" s="1739">
        <v>47119.45788194444</v>
      </c>
      <c r="J78" s="1773">
        <v>47483.458020833335</v>
      </c>
      <c r="K78" s="2305" t="s">
        <v>1151</v>
      </c>
      <c r="L78" s="2271" t="s">
        <v>308</v>
      </c>
      <c r="M78" s="2318"/>
      <c r="N78" s="618"/>
      <c r="O78" s="1624"/>
      <c r="P78" s="1624"/>
      <c r="Q78" s="1635"/>
      <c r="R78" s="1635"/>
      <c r="S78" s="1635"/>
      <c r="T78" s="1635"/>
      <c r="U78" s="1635"/>
      <c r="V78" s="1635"/>
      <c r="W78" s="1635"/>
      <c r="X78" s="1635"/>
      <c r="Y78" s="1635"/>
      <c r="Z78" s="1635"/>
      <c r="AA78" s="1635"/>
      <c r="AB78" s="1635"/>
      <c r="AC78" s="1635"/>
      <c r="AD78" s="1635"/>
      <c r="AE78" s="1635"/>
      <c r="AF78" s="1635"/>
      <c r="AG78" s="1635"/>
      <c r="AH78" s="1635">
        <v>0</v>
      </c>
    </row>
    <row s="1635" customFormat="1" customHeight="1" ht="56.25">
      <c r="A79" s="1823"/>
      <c r="B79" s="1823"/>
      <c r="C79" s="1687"/>
      <c r="D79" s="344"/>
      <c r="E79" s="1031"/>
      <c r="F79" s="1031"/>
      <c r="G79" s="1031"/>
      <c r="H79" s="2271" t="s">
        <v>517</v>
      </c>
      <c r="I79" s="1739">
        <v>47484.45995370371</v>
      </c>
      <c r="J79" s="1773">
        <v>47848.46008101852</v>
      </c>
      <c r="K79" s="2305" t="s">
        <v>1151</v>
      </c>
      <c r="L79" s="2271" t="s">
        <v>308</v>
      </c>
      <c r="M79" s="2318"/>
      <c r="N79" s="618"/>
      <c r="O79" s="1624"/>
      <c r="P79" s="1624"/>
      <c r="Q79" s="1635"/>
      <c r="R79" s="1635"/>
      <c r="S79" s="1635"/>
      <c r="T79" s="1635"/>
      <c r="U79" s="1635"/>
      <c r="V79" s="1635"/>
      <c r="W79" s="1635"/>
      <c r="X79" s="1635"/>
      <c r="Y79" s="1635"/>
      <c r="Z79" s="1635"/>
      <c r="AA79" s="1635"/>
      <c r="AB79" s="1635"/>
      <c r="AC79" s="1635"/>
      <c r="AD79" s="1635"/>
      <c r="AE79" s="1635"/>
      <c r="AF79" s="1635"/>
      <c r="AG79" s="1635"/>
      <c r="AH79" s="1635">
        <v>0</v>
      </c>
    </row>
    <row s="1635" customFormat="1" customHeight="1" ht="18.75">
      <c r="A80" s="1780"/>
      <c r="B80" s="1780"/>
      <c r="C80" s="369" t="s">
        <v>1144</v>
      </c>
      <c r="D80" s="2462"/>
      <c r="E80" s="2204"/>
      <c r="F80" s="2383"/>
      <c r="G80" s="2427"/>
      <c r="H80" s="1500"/>
      <c r="I80" s="651" t="s">
        <v>1145</v>
      </c>
      <c r="J80" s="571"/>
      <c r="K80" s="1500"/>
      <c r="L80" s="214"/>
      <c r="M80" s="2170"/>
      <c r="N80" s="334"/>
      <c r="O80" s="1624"/>
      <c r="P80" s="1624"/>
      <c r="AH80" s="1631">
        <v>0</v>
      </c>
    </row>
    <row s="1635" customFormat="1" customHeight="1" ht="0.75">
      <c r="A81" s="1780"/>
      <c r="B81" s="1780"/>
      <c r="C81" s="369" t="s">
        <v>1150</v>
      </c>
      <c r="D81" s="2462"/>
      <c r="E81" s="2204"/>
      <c r="F81" s="2383"/>
      <c r="G81" s="400"/>
      <c r="H81" s="1500"/>
      <c r="I81" s="651"/>
      <c r="J81" s="571"/>
      <c r="K81" s="1500"/>
      <c r="L81" s="214"/>
      <c r="M81" s="2170"/>
      <c r="N81" s="334"/>
      <c r="O81" s="1624"/>
      <c r="P81" s="1624"/>
      <c r="AH81" s="1631">
        <v>0</v>
      </c>
    </row>
    <row s="1635" customFormat="1" customHeight="1" ht="18.75" hidden="1">
      <c r="A82" s="1780" t="s">
        <v>272</v>
      </c>
      <c r="B82" s="1780" t="s">
        <v>273</v>
      </c>
      <c r="C82" s="369"/>
      <c r="D82" s="2462"/>
      <c r="E82" s="2204"/>
      <c r="F82" s="2383" t="str">
        <f>INDEX(PT_DIFFERENTIATION_VTAR,MATCH(A82,PT_DIFFERENTIATION_VTAR_ID,0))</f>
        <v>Тариф на транспортировку сточных вод</v>
      </c>
      <c r="G82" s="2427" t="str">
        <f>INDEX(PT_DIFFERENTIATION_NTAR,MATCH(B82,PT_DIFFERENTIATION_NTAR_ID,0))</f>
        <v/>
      </c>
      <c r="H82" s="1862"/>
      <c r="I82" s="1739"/>
      <c r="J82" s="1773"/>
      <c r="K82" s="1865"/>
      <c r="L82" s="1862" t="s">
        <v>308</v>
      </c>
      <c r="M82" s="2170"/>
      <c r="N82" s="334"/>
      <c r="O82" s="1624"/>
      <c r="P82" s="1624"/>
      <c r="AH82" s="1631">
        <v>0</v>
      </c>
    </row>
    <row s="1635" customFormat="1" customHeight="1" ht="18.75" hidden="1">
      <c r="A83" s="1780"/>
      <c r="B83" s="1780"/>
      <c r="C83" s="369" t="s">
        <v>1144</v>
      </c>
      <c r="D83" s="2462"/>
      <c r="E83" s="2204"/>
      <c r="F83" s="2383"/>
      <c r="G83" s="2427"/>
      <c r="H83" s="1500"/>
      <c r="I83" s="651" t="s">
        <v>1145</v>
      </c>
      <c r="J83" s="571"/>
      <c r="K83" s="1500"/>
      <c r="L83" s="214"/>
      <c r="M83" s="2170"/>
      <c r="N83" s="334"/>
      <c r="O83" s="1624"/>
      <c r="P83" s="1624"/>
      <c r="AH83" s="1631">
        <v>0</v>
      </c>
    </row>
    <row s="1635" customFormat="1" customHeight="1" ht="0.75" hidden="1">
      <c r="A84" s="1780"/>
      <c r="B84" s="1780"/>
      <c r="C84" s="369" t="s">
        <v>1150</v>
      </c>
      <c r="D84" s="2462"/>
      <c r="E84" s="2204"/>
      <c r="F84" s="2383"/>
      <c r="G84" s="400"/>
      <c r="H84" s="1500"/>
      <c r="I84" s="651"/>
      <c r="J84" s="571"/>
      <c r="K84" s="1500"/>
      <c r="L84" s="214"/>
      <c r="M84" s="2170"/>
      <c r="N84" s="334"/>
      <c r="O84" s="1624"/>
      <c r="P84" s="1624"/>
      <c r="AH84" s="1631">
        <v>0</v>
      </c>
    </row>
    <row s="1635" customFormat="1" customHeight="1" ht="18.75" hidden="1">
      <c r="A85" s="1780" t="s">
        <v>277</v>
      </c>
      <c r="B85" s="1780" t="s">
        <v>278</v>
      </c>
      <c r="C85" s="369"/>
      <c r="D85" s="2462"/>
      <c r="E85" s="2204"/>
      <c r="F85" s="2383" t="str">
        <f>INDEX(PT_DIFFERENTIATION_VTAR,MATCH(A85,PT_DIFFERENTIATION_VTAR_ID,0))</f>
        <v>Тариф на подключение (технологическое присоединение) к централизованной системе водоотведения</v>
      </c>
      <c r="G85" s="2427" t="str">
        <f>INDEX(PT_DIFFERENTIATION_NTAR,MATCH(B85,PT_DIFFERENTIATION_NTAR_ID,0))</f>
        <v/>
      </c>
      <c r="H85" s="1862"/>
      <c r="I85" s="1739"/>
      <c r="J85" s="1773"/>
      <c r="K85" s="1865"/>
      <c r="L85" s="1862" t="s">
        <v>308</v>
      </c>
      <c r="M85" s="2170"/>
      <c r="N85" s="334"/>
      <c r="O85" s="1624"/>
      <c r="P85" s="1624"/>
      <c r="AH85" s="1631">
        <v>0</v>
      </c>
    </row>
    <row s="1635" customFormat="1" customHeight="1" ht="18.75" hidden="1">
      <c r="A86" s="1780"/>
      <c r="B86" s="1780"/>
      <c r="C86" s="369" t="s">
        <v>1144</v>
      </c>
      <c r="D86" s="2462"/>
      <c r="E86" s="2204"/>
      <c r="F86" s="2383"/>
      <c r="G86" s="2427"/>
      <c r="H86" s="1500"/>
      <c r="I86" s="651" t="s">
        <v>1145</v>
      </c>
      <c r="J86" s="571"/>
      <c r="K86" s="1500"/>
      <c r="L86" s="214"/>
      <c r="M86" s="2170"/>
      <c r="N86" s="334"/>
      <c r="O86" s="1624"/>
      <c r="P86" s="1624"/>
      <c r="AH86" s="1631">
        <v>0</v>
      </c>
    </row>
    <row s="1635" customFormat="1" customHeight="1" ht="1.05">
      <c r="A87" s="1780"/>
      <c r="B87" s="1780"/>
      <c r="C87" s="369" t="s">
        <v>1150</v>
      </c>
      <c r="D87" s="2462"/>
      <c r="E87" s="2204"/>
      <c r="F87" s="2383"/>
      <c r="G87" s="400"/>
      <c r="H87" s="1500"/>
      <c r="I87" s="651"/>
      <c r="J87" s="571"/>
      <c r="K87" s="1500"/>
      <c r="L87" s="214"/>
      <c r="M87" s="2170"/>
      <c r="N87" s="334"/>
      <c r="O87" s="1624"/>
      <c r="P87" s="1624"/>
      <c r="AH87" s="1631">
        <v>1</v>
      </c>
    </row>
    <row customHeight="1" ht="19.95">
      <c r="A88" s="1780"/>
      <c r="B88" s="1780"/>
      <c r="D88" s="376"/>
      <c r="E88" s="147" t="s">
        <v>109</v>
      </c>
      <c r="F88"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460"/>
      <c r="H88" s="2460"/>
      <c r="I88" s="2460"/>
      <c r="J88" s="2460"/>
      <c r="K88" s="2460"/>
      <c r="L88" s="2460"/>
      <c r="M88" s="297"/>
      <c r="N88" s="334"/>
      <c r="AH88" s="374">
        <v>19</v>
      </c>
    </row>
    <row customHeight="1" ht="35.699999999999996">
      <c r="A89" s="1780"/>
      <c r="B89" s="1780"/>
      <c r="D89" s="376"/>
      <c r="E89" s="399"/>
      <c r="F89" s="198" t="s">
        <v>308</v>
      </c>
      <c r="G89" s="198" t="s">
        <v>308</v>
      </c>
      <c r="H89" s="2218" t="s">
        <v>308</v>
      </c>
      <c r="I89" s="2220"/>
      <c r="J89" s="198" t="s">
        <v>308</v>
      </c>
      <c r="K89" s="198" t="s">
        <v>308</v>
      </c>
      <c r="L89" s="2836" t="s">
        <v>1152</v>
      </c>
      <c r="M89" s="345" t="s">
        <v>1153</v>
      </c>
      <c r="N89" s="334"/>
      <c r="AH89" s="374">
        <v>34</v>
      </c>
    </row>
    <row customHeight="1" ht="19.95">
      <c r="A90" s="1780"/>
      <c r="B90" s="1780"/>
      <c r="D90" s="376"/>
      <c r="E90" s="147" t="s">
        <v>89</v>
      </c>
      <c r="F90" s="2460" t="s">
        <v>1154</v>
      </c>
      <c r="G90" s="2460"/>
      <c r="H90" s="2460"/>
      <c r="I90" s="2460"/>
      <c r="J90" s="2460"/>
      <c r="K90" s="2460"/>
      <c r="L90" s="2460"/>
      <c r="M90" s="297"/>
      <c r="N90" s="334"/>
      <c r="AH90" s="374">
        <v>19</v>
      </c>
    </row>
    <row s="1635" customFormat="1" customHeight="1" ht="60.75" hidden="1">
      <c r="A91" s="1780" t="s">
        <v>153</v>
      </c>
      <c r="B91" s="1780" t="s">
        <v>154</v>
      </c>
      <c r="C91" s="369"/>
      <c r="D91" s="2462"/>
      <c r="E91" s="2204"/>
      <c r="F91" s="238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7" t="str">
        <f>INDEX(PT_DIFFERENTIATION_NTAR,MATCH(B91,PT_DIFFERENTIATION_NTAR_ID,0))</f>
        <v/>
      </c>
      <c r="H91" s="1862"/>
      <c r="I91" s="1739"/>
      <c r="J91" s="1773"/>
      <c r="K91" s="1778"/>
      <c r="L91" s="1862" t="s">
        <v>308</v>
      </c>
      <c r="M9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4"/>
      <c r="O91" s="1624"/>
      <c r="P91" s="1624"/>
      <c r="AH91" s="1631">
        <v>0</v>
      </c>
    </row>
    <row s="1635" customFormat="1" customHeight="1" ht="18.75" hidden="1">
      <c r="A92" s="1780"/>
      <c r="B92" s="1780"/>
      <c r="C92" s="369" t="s">
        <v>1146</v>
      </c>
      <c r="D92" s="2462"/>
      <c r="E92" s="2204"/>
      <c r="F92" s="2383"/>
      <c r="G92" s="2427"/>
      <c r="H92" s="1500"/>
      <c r="I92" s="651" t="s">
        <v>1145</v>
      </c>
      <c r="J92" s="571"/>
      <c r="K92" s="1500"/>
      <c r="L92" s="214"/>
      <c r="M92" s="2170"/>
      <c r="N92" s="334"/>
      <c r="O92" s="1624"/>
      <c r="P92" s="1624"/>
      <c r="AH92" s="1631">
        <v>0</v>
      </c>
    </row>
    <row s="1635" customFormat="1" customHeight="1" ht="0.75" hidden="1">
      <c r="A93" s="1780"/>
      <c r="B93" s="1780"/>
      <c r="C93" s="369" t="s">
        <v>1155</v>
      </c>
      <c r="D93" s="2462"/>
      <c r="E93" s="2204"/>
      <c r="F93" s="2383"/>
      <c r="G93" s="400"/>
      <c r="H93" s="1500"/>
      <c r="I93" s="651"/>
      <c r="J93" s="571"/>
      <c r="K93" s="1500"/>
      <c r="L93" s="214"/>
      <c r="M93" s="2170"/>
      <c r="N93" s="334"/>
      <c r="O93" s="1624"/>
      <c r="P93" s="1624"/>
      <c r="AH93" s="1631">
        <v>0</v>
      </c>
    </row>
    <row s="1635" customFormat="1" customHeight="1" ht="45" hidden="1">
      <c r="A94" s="1780" t="s">
        <v>158</v>
      </c>
      <c r="B94" s="1780" t="s">
        <v>159</v>
      </c>
      <c r="C94" s="369"/>
      <c r="D94" s="2462"/>
      <c r="E94" s="2204"/>
      <c r="F94" s="2383" t="str">
        <f>INDEX(PT_DIFFERENTIATION_VTAR,MATCH(A94,PT_DIFFERENTIATION_VTAR_ID,0))</f>
        <v/>
      </c>
      <c r="G94" s="2427" t="str">
        <f>INDEX(PT_DIFFERENTIATION_NTAR,MATCH(B94,PT_DIFFERENTIATION_NTAR_ID,0))</f>
        <v/>
      </c>
      <c r="H94" s="1862"/>
      <c r="I94" s="1739"/>
      <c r="J94" s="1773"/>
      <c r="K94" s="1778"/>
      <c r="L94" s="1862" t="s">
        <v>308</v>
      </c>
      <c r="M94" s="2171"/>
      <c r="N94" s="334"/>
      <c r="O94" s="1624"/>
      <c r="P94" s="1624"/>
      <c r="AH94" s="1631">
        <v>0</v>
      </c>
    </row>
    <row s="1635" customFormat="1" customHeight="1" ht="18.75" hidden="1">
      <c r="A95" s="1780"/>
      <c r="B95" s="1780"/>
      <c r="C95" s="369" t="s">
        <v>1146</v>
      </c>
      <c r="D95" s="2462"/>
      <c r="E95" s="2204"/>
      <c r="F95" s="2383"/>
      <c r="G95" s="2427"/>
      <c r="H95" s="1500"/>
      <c r="I95" s="651" t="s">
        <v>1145</v>
      </c>
      <c r="J95" s="571"/>
      <c r="K95" s="1500"/>
      <c r="L95" s="214"/>
      <c r="M95" s="1861"/>
      <c r="N95" s="334"/>
      <c r="O95" s="1624"/>
      <c r="P95" s="1624"/>
      <c r="AH95" s="1631">
        <v>0</v>
      </c>
    </row>
    <row s="1635" customFormat="1" customHeight="1" ht="0.75" hidden="1">
      <c r="A96" s="1780"/>
      <c r="B96" s="1780"/>
      <c r="C96" s="369" t="s">
        <v>1155</v>
      </c>
      <c r="D96" s="2462"/>
      <c r="E96" s="2204"/>
      <c r="F96" s="2383"/>
      <c r="G96" s="400"/>
      <c r="H96" s="1500"/>
      <c r="I96" s="651"/>
      <c r="J96" s="571"/>
      <c r="K96" s="1500"/>
      <c r="L96" s="214"/>
      <c r="M96" s="341"/>
      <c r="N96" s="334"/>
      <c r="O96" s="1624"/>
      <c r="P96" s="1624"/>
      <c r="AH96" s="1631">
        <v>0</v>
      </c>
    </row>
    <row s="1635" customFormat="1" customHeight="1" ht="45" hidden="1">
      <c r="A97" s="1780" t="s">
        <v>165</v>
      </c>
      <c r="B97" s="1780" t="s">
        <v>166</v>
      </c>
      <c r="C97" s="369"/>
      <c r="D97" s="2462"/>
      <c r="E97" s="2204"/>
      <c r="F97" s="2383"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7" t="str">
        <f>INDEX(PT_DIFFERENTIATION_NTAR,MATCH(B97,PT_DIFFERENTIATION_NTAR_ID,0))</f>
        <v/>
      </c>
      <c r="H97" s="1862"/>
      <c r="I97" s="1739"/>
      <c r="J97" s="1773"/>
      <c r="K97" s="1778"/>
      <c r="L97" s="1862" t="s">
        <v>308</v>
      </c>
      <c r="M97" s="341"/>
      <c r="N97" s="334"/>
      <c r="O97" s="1624"/>
      <c r="P97" s="1624"/>
      <c r="AH97" s="1631">
        <v>0</v>
      </c>
    </row>
    <row s="1635" customFormat="1" customHeight="1" ht="18.75" hidden="1">
      <c r="A98" s="1780"/>
      <c r="B98" s="1780"/>
      <c r="C98" s="369" t="s">
        <v>1146</v>
      </c>
      <c r="D98" s="2462"/>
      <c r="E98" s="2204"/>
      <c r="F98" s="2383"/>
      <c r="G98" s="2427"/>
      <c r="H98" s="1500"/>
      <c r="I98" s="651" t="s">
        <v>1145</v>
      </c>
      <c r="J98" s="571"/>
      <c r="K98" s="1500"/>
      <c r="L98" s="214"/>
      <c r="M98" s="341"/>
      <c r="N98" s="334"/>
      <c r="O98" s="1624"/>
      <c r="P98" s="1624"/>
      <c r="AH98" s="1631">
        <v>0</v>
      </c>
    </row>
    <row s="1635" customFormat="1" customHeight="1" ht="0.75" hidden="1">
      <c r="A99" s="1780"/>
      <c r="B99" s="1780"/>
      <c r="C99" s="369" t="s">
        <v>1155</v>
      </c>
      <c r="D99" s="2462"/>
      <c r="E99" s="2204"/>
      <c r="F99" s="2383"/>
      <c r="G99" s="400"/>
      <c r="H99" s="1500"/>
      <c r="I99" s="651"/>
      <c r="J99" s="571"/>
      <c r="K99" s="1500"/>
      <c r="L99" s="214"/>
      <c r="M99" s="341"/>
      <c r="N99" s="334"/>
      <c r="O99" s="1624"/>
      <c r="P99" s="1624"/>
      <c r="AH99" s="1631">
        <v>0</v>
      </c>
    </row>
    <row s="1635" customFormat="1" customHeight="1" ht="45" hidden="1">
      <c r="A100" s="1780" t="s">
        <v>171</v>
      </c>
      <c r="B100" s="1780" t="s">
        <v>172</v>
      </c>
      <c r="C100" s="369"/>
      <c r="D100" s="2462"/>
      <c r="E100" s="2204"/>
      <c r="F100" s="238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7" t="str">
        <f>INDEX(PT_DIFFERENTIATION_NTAR,MATCH(B100,PT_DIFFERENTIATION_NTAR_ID,0))</f>
        <v/>
      </c>
      <c r="H100" s="1862"/>
      <c r="I100" s="1739"/>
      <c r="J100" s="1773"/>
      <c r="K100" s="1778"/>
      <c r="L100" s="1862" t="s">
        <v>308</v>
      </c>
      <c r="M100" s="341"/>
      <c r="N100" s="334"/>
      <c r="O100" s="1624"/>
      <c r="P100" s="1624"/>
      <c r="AH100" s="1631">
        <v>0</v>
      </c>
    </row>
    <row s="1635" customFormat="1" customHeight="1" ht="18.75" hidden="1">
      <c r="A101" s="1780"/>
      <c r="B101" s="1780"/>
      <c r="C101" s="369" t="s">
        <v>1146</v>
      </c>
      <c r="D101" s="2462"/>
      <c r="E101" s="2204"/>
      <c r="F101" s="2383"/>
      <c r="G101" s="2427"/>
      <c r="H101" s="1500"/>
      <c r="I101" s="651" t="s">
        <v>1145</v>
      </c>
      <c r="J101" s="571"/>
      <c r="K101" s="1500"/>
      <c r="L101" s="214"/>
      <c r="M101" s="341"/>
      <c r="N101" s="334"/>
      <c r="O101" s="1624"/>
      <c r="P101" s="1624"/>
      <c r="AH101" s="1631">
        <v>0</v>
      </c>
    </row>
    <row s="1635" customFormat="1" customHeight="1" ht="0.75" hidden="1">
      <c r="A102" s="1780"/>
      <c r="B102" s="1780"/>
      <c r="C102" s="369" t="s">
        <v>1155</v>
      </c>
      <c r="D102" s="2462"/>
      <c r="E102" s="2204"/>
      <c r="F102" s="2383"/>
      <c r="G102" s="400"/>
      <c r="H102" s="1500"/>
      <c r="I102" s="651"/>
      <c r="J102" s="571"/>
      <c r="K102" s="1500"/>
      <c r="L102" s="214"/>
      <c r="M102" s="341"/>
      <c r="N102" s="334"/>
      <c r="O102" s="1624"/>
      <c r="P102" s="1624"/>
      <c r="AH102" s="1631">
        <v>0</v>
      </c>
    </row>
    <row s="1635" customFormat="1" customHeight="1" ht="18.75" hidden="1">
      <c r="A103" s="1780" t="s">
        <v>177</v>
      </c>
      <c r="B103" s="1780" t="s">
        <v>178</v>
      </c>
      <c r="C103" s="369"/>
      <c r="D103" s="2462"/>
      <c r="E103" s="2204"/>
      <c r="F103" s="2383" t="str">
        <f>INDEX(PT_DIFFERENTIATION_VTAR,MATCH(A103,PT_DIFFERENTIATION_VTAR_ID,0))</f>
        <v>Тарифы на услуги по передаче тепловой энергии</v>
      </c>
      <c r="G103" s="2427" t="str">
        <f>INDEX(PT_DIFFERENTIATION_NTAR,MATCH(B103,PT_DIFFERENTIATION_NTAR_ID,0))</f>
        <v/>
      </c>
      <c r="H103" s="1862"/>
      <c r="I103" s="1739"/>
      <c r="J103" s="1773"/>
      <c r="K103" s="1778"/>
      <c r="L103" s="1862" t="s">
        <v>308</v>
      </c>
      <c r="M103" s="341"/>
      <c r="N103" s="334"/>
      <c r="O103" s="1624"/>
      <c r="P103" s="1624"/>
      <c r="AH103" s="1631">
        <v>0</v>
      </c>
    </row>
    <row s="1635" customFormat="1" customHeight="1" ht="18.75" hidden="1">
      <c r="A104" s="1780"/>
      <c r="B104" s="1780"/>
      <c r="C104" s="369" t="s">
        <v>1146</v>
      </c>
      <c r="D104" s="2462"/>
      <c r="E104" s="2204"/>
      <c r="F104" s="2383"/>
      <c r="G104" s="2427"/>
      <c r="H104" s="1500"/>
      <c r="I104" s="651" t="s">
        <v>1145</v>
      </c>
      <c r="J104" s="571"/>
      <c r="K104" s="1500"/>
      <c r="L104" s="214"/>
      <c r="M104" s="341"/>
      <c r="N104" s="334"/>
      <c r="O104" s="1624"/>
      <c r="P104" s="1624"/>
      <c r="AH104" s="1631">
        <v>0</v>
      </c>
    </row>
    <row s="1635" customFormat="1" customHeight="1" ht="0.75" hidden="1">
      <c r="A105" s="1780"/>
      <c r="B105" s="1780"/>
      <c r="C105" s="369" t="s">
        <v>1155</v>
      </c>
      <c r="D105" s="2462"/>
      <c r="E105" s="2204"/>
      <c r="F105" s="2383"/>
      <c r="G105" s="400"/>
      <c r="H105" s="1500"/>
      <c r="I105" s="651"/>
      <c r="J105" s="571"/>
      <c r="K105" s="1500"/>
      <c r="L105" s="214"/>
      <c r="M105" s="341"/>
      <c r="N105" s="334"/>
      <c r="O105" s="1624"/>
      <c r="P105" s="1624"/>
      <c r="AH105" s="1631">
        <v>0</v>
      </c>
    </row>
    <row s="1635" customFormat="1" customHeight="1" ht="18.75" hidden="1">
      <c r="A106" s="1780" t="s">
        <v>183</v>
      </c>
      <c r="B106" s="1780" t="s">
        <v>184</v>
      </c>
      <c r="C106" s="369"/>
      <c r="D106" s="2462"/>
      <c r="E106" s="2204"/>
      <c r="F106" s="2383" t="str">
        <f>INDEX(PT_DIFFERENTIATION_VTAR,MATCH(A106,PT_DIFFERENTIATION_VTAR_ID,0))</f>
        <v>Тарифы на услуги по передаче теплоносителя</v>
      </c>
      <c r="G106" s="2427" t="str">
        <f>INDEX(PT_DIFFERENTIATION_NTAR,MATCH(B106,PT_DIFFERENTIATION_NTAR_ID,0))</f>
        <v/>
      </c>
      <c r="H106" s="1862"/>
      <c r="I106" s="1739"/>
      <c r="J106" s="1773"/>
      <c r="K106" s="1778"/>
      <c r="L106" s="1862" t="s">
        <v>308</v>
      </c>
      <c r="M106" s="341"/>
      <c r="N106" s="334"/>
      <c r="O106" s="1624"/>
      <c r="P106" s="1624"/>
      <c r="AH106" s="1631">
        <v>0</v>
      </c>
    </row>
    <row s="1635" customFormat="1" customHeight="1" ht="18.75" hidden="1">
      <c r="A107" s="1780"/>
      <c r="B107" s="1780"/>
      <c r="C107" s="369" t="s">
        <v>1146</v>
      </c>
      <c r="D107" s="2462"/>
      <c r="E107" s="2204"/>
      <c r="F107" s="2383"/>
      <c r="G107" s="2427"/>
      <c r="H107" s="1500"/>
      <c r="I107" s="651" t="s">
        <v>1145</v>
      </c>
      <c r="J107" s="571"/>
      <c r="K107" s="1500"/>
      <c r="L107" s="214"/>
      <c r="M107" s="341"/>
      <c r="N107" s="334"/>
      <c r="O107" s="1624"/>
      <c r="P107" s="1624"/>
      <c r="AH107" s="1631">
        <v>0</v>
      </c>
    </row>
    <row s="1635" customFormat="1" customHeight="1" ht="0.75" hidden="1">
      <c r="A108" s="1780"/>
      <c r="B108" s="1780"/>
      <c r="C108" s="369" t="s">
        <v>1155</v>
      </c>
      <c r="D108" s="2462"/>
      <c r="E108" s="2204"/>
      <c r="F108" s="2383"/>
      <c r="G108" s="400"/>
      <c r="H108" s="1500"/>
      <c r="I108" s="651"/>
      <c r="J108" s="571"/>
      <c r="K108" s="1500"/>
      <c r="L108" s="214"/>
      <c r="M108" s="341"/>
      <c r="N108" s="334"/>
      <c r="O108" s="1624"/>
      <c r="P108" s="1624"/>
      <c r="AH108" s="1631">
        <v>0</v>
      </c>
    </row>
    <row s="1635" customFormat="1" customHeight="1" ht="18.75" hidden="1">
      <c r="A109" s="1780" t="s">
        <v>189</v>
      </c>
      <c r="B109" s="1780" t="s">
        <v>190</v>
      </c>
      <c r="C109" s="369"/>
      <c r="D109" s="2462"/>
      <c r="E109" s="2204"/>
      <c r="F109" s="238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7" t="str">
        <f>INDEX(PT_DIFFERENTIATION_NTAR,MATCH(B109,PT_DIFFERENTIATION_NTAR_ID,0))</f>
        <v/>
      </c>
      <c r="H109" s="1862"/>
      <c r="I109" s="1739"/>
      <c r="J109" s="1773"/>
      <c r="K109" s="1778"/>
      <c r="L109" s="1862" t="s">
        <v>308</v>
      </c>
      <c r="M109" s="341"/>
      <c r="N109" s="334"/>
      <c r="O109" s="1624"/>
      <c r="P109" s="1624"/>
      <c r="AH109" s="1631">
        <v>0</v>
      </c>
    </row>
    <row s="1635" customFormat="1" customHeight="1" ht="18.75" hidden="1">
      <c r="A110" s="1780"/>
      <c r="B110" s="1780"/>
      <c r="C110" s="369" t="s">
        <v>1146</v>
      </c>
      <c r="D110" s="2462"/>
      <c r="E110" s="2204"/>
      <c r="F110" s="2383"/>
      <c r="G110" s="2427"/>
      <c r="H110" s="1500"/>
      <c r="I110" s="651" t="s">
        <v>1145</v>
      </c>
      <c r="J110" s="571"/>
      <c r="K110" s="1500"/>
      <c r="L110" s="214"/>
      <c r="M110" s="341"/>
      <c r="N110" s="334"/>
      <c r="O110" s="1624"/>
      <c r="P110" s="1624"/>
      <c r="AH110" s="1631">
        <v>0</v>
      </c>
    </row>
    <row s="1635" customFormat="1" customHeight="1" ht="0.75" hidden="1">
      <c r="A111" s="1780"/>
      <c r="B111" s="1780"/>
      <c r="C111" s="369" t="s">
        <v>1155</v>
      </c>
      <c r="D111" s="2462"/>
      <c r="E111" s="2204"/>
      <c r="F111" s="2383"/>
      <c r="G111" s="400"/>
      <c r="H111" s="1500"/>
      <c r="I111" s="651"/>
      <c r="J111" s="571"/>
      <c r="K111" s="1500"/>
      <c r="L111" s="214"/>
      <c r="M111" s="341"/>
      <c r="N111" s="334"/>
      <c r="O111" s="1624"/>
      <c r="P111" s="1624"/>
      <c r="AH111" s="1631">
        <v>0</v>
      </c>
    </row>
    <row s="1635" customFormat="1" customHeight="1" ht="18.75" hidden="1">
      <c r="A112" s="1780" t="s">
        <v>195</v>
      </c>
      <c r="B112" s="1780" t="s">
        <v>196</v>
      </c>
      <c r="C112" s="369"/>
      <c r="D112" s="2462"/>
      <c r="E112" s="2204"/>
      <c r="F112" s="2383" t="str">
        <f>INDEX(PT_DIFFERENTIATION_VTAR,MATCH(A112,PT_DIFFERENTIATION_VTAR_ID,0))</f>
        <v>Плата за подключение (технологическое присоединение) к системе теплоснабжения</v>
      </c>
      <c r="G112" s="2427" t="str">
        <f>INDEX(PT_DIFFERENTIATION_NTAR,MATCH(B112,PT_DIFFERENTIATION_NTAR_ID,0))</f>
        <v/>
      </c>
      <c r="H112" s="1862"/>
      <c r="I112" s="1739"/>
      <c r="J112" s="1773"/>
      <c r="K112" s="1778"/>
      <c r="L112" s="1862" t="s">
        <v>308</v>
      </c>
      <c r="M112" s="341"/>
      <c r="N112" s="334"/>
      <c r="O112" s="1624"/>
      <c r="P112" s="1624"/>
      <c r="AH112" s="1631">
        <v>0</v>
      </c>
    </row>
    <row s="1635" customFormat="1" customHeight="1" ht="18.75" hidden="1">
      <c r="A113" s="1780"/>
      <c r="B113" s="1780"/>
      <c r="C113" s="369" t="s">
        <v>1146</v>
      </c>
      <c r="D113" s="2462"/>
      <c r="E113" s="2204"/>
      <c r="F113" s="2383"/>
      <c r="G113" s="2427"/>
      <c r="H113" s="1500"/>
      <c r="I113" s="651" t="s">
        <v>1145</v>
      </c>
      <c r="J113" s="571"/>
      <c r="K113" s="1500"/>
      <c r="L113" s="214"/>
      <c r="M113" s="341"/>
      <c r="N113" s="334"/>
      <c r="O113" s="1624"/>
      <c r="P113" s="1624"/>
      <c r="AH113" s="1631">
        <v>0</v>
      </c>
    </row>
    <row s="1635" customFormat="1" customHeight="1" ht="0.75" hidden="1">
      <c r="A114" s="1780"/>
      <c r="B114" s="1780"/>
      <c r="C114" s="369" t="s">
        <v>1155</v>
      </c>
      <c r="D114" s="2462"/>
      <c r="E114" s="2204"/>
      <c r="F114" s="2383"/>
      <c r="G114" s="400"/>
      <c r="H114" s="1500"/>
      <c r="I114" s="651"/>
      <c r="J114" s="571"/>
      <c r="K114" s="1500"/>
      <c r="L114" s="214"/>
      <c r="M114" s="341"/>
      <c r="N114" s="334"/>
      <c r="O114" s="1624"/>
      <c r="P114" s="1624"/>
      <c r="AH114" s="1631">
        <v>0</v>
      </c>
    </row>
    <row s="1635" customFormat="1" customHeight="1" ht="18.75" hidden="1">
      <c r="A115" s="1780" t="s">
        <v>201</v>
      </c>
      <c r="B115" s="1780" t="s">
        <v>202</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308</v>
      </c>
      <c r="M115" s="341"/>
      <c r="N115" s="334"/>
      <c r="O115" s="1624"/>
      <c r="P115" s="1624"/>
      <c r="AH115" s="1631">
        <v>0</v>
      </c>
    </row>
    <row s="1635" customFormat="1" customHeight="1" ht="18.75" hidden="1">
      <c r="A116" s="1780"/>
      <c r="B116" s="1780"/>
      <c r="C116" s="369" t="s">
        <v>1146</v>
      </c>
      <c r="D116" s="2462"/>
      <c r="E116" s="2204"/>
      <c r="F116" s="2383"/>
      <c r="G116" s="2427"/>
      <c r="H116" s="1500"/>
      <c r="I116" s="651" t="s">
        <v>1145</v>
      </c>
      <c r="J116" s="571"/>
      <c r="K116" s="1500"/>
      <c r="L116" s="214"/>
      <c r="M116" s="341"/>
      <c r="N116" s="334"/>
      <c r="O116" s="1624"/>
      <c r="P116" s="1624"/>
      <c r="AH116" s="1631">
        <v>0</v>
      </c>
    </row>
    <row s="1635" customFormat="1" customHeight="1" ht="0.75" hidden="1">
      <c r="A117" s="1780"/>
      <c r="B117" s="1780"/>
      <c r="C117" s="369" t="s">
        <v>1155</v>
      </c>
      <c r="D117" s="2462"/>
      <c r="E117" s="2204"/>
      <c r="F117" s="2383"/>
      <c r="G117" s="400"/>
      <c r="H117" s="1500"/>
      <c r="I117" s="651"/>
      <c r="J117" s="571"/>
      <c r="K117" s="1500"/>
      <c r="L117" s="214"/>
      <c r="M117" s="341"/>
      <c r="N117" s="334"/>
      <c r="O117" s="1624"/>
      <c r="P117" s="1624"/>
      <c r="AH117" s="1631">
        <v>0</v>
      </c>
    </row>
    <row s="1635" customFormat="1" customHeight="1" ht="18.75" hidden="1">
      <c r="A118" s="1780" t="s">
        <v>221</v>
      </c>
      <c r="B118" s="1780" t="s">
        <v>222</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
      </c>
      <c r="H118" s="1862"/>
      <c r="I118" s="1739"/>
      <c r="J118" s="1773"/>
      <c r="K118" s="1778"/>
      <c r="L118" s="1862" t="s">
        <v>308</v>
      </c>
      <c r="M118" s="341"/>
      <c r="N118" s="334"/>
      <c r="O118" s="1624"/>
      <c r="P118" s="1624"/>
      <c r="AH118" s="1631">
        <v>0</v>
      </c>
    </row>
    <row s="1635" customFormat="1" customHeight="1" ht="18.75" hidden="1">
      <c r="A119" s="1780"/>
      <c r="B119" s="1780"/>
      <c r="C119" s="369" t="s">
        <v>1146</v>
      </c>
      <c r="D119" s="2462"/>
      <c r="E119" s="2204"/>
      <c r="F119" s="2383"/>
      <c r="G119" s="2427"/>
      <c r="H119" s="1500"/>
      <c r="I119" s="651" t="s">
        <v>1145</v>
      </c>
      <c r="J119" s="571"/>
      <c r="K119" s="1500"/>
      <c r="L119" s="214"/>
      <c r="M119" s="341"/>
      <c r="N119" s="334"/>
      <c r="O119" s="1624"/>
      <c r="P119" s="1624"/>
      <c r="AH119" s="1631">
        <v>0</v>
      </c>
    </row>
    <row s="1635" customFormat="1" customHeight="1" ht="0.75" hidden="1">
      <c r="A120" s="1780"/>
      <c r="B120" s="1780"/>
      <c r="C120" s="369" t="s">
        <v>1155</v>
      </c>
      <c r="D120" s="2462"/>
      <c r="E120" s="2204"/>
      <c r="F120" s="2383"/>
      <c r="G120" s="400"/>
      <c r="H120" s="1500"/>
      <c r="I120" s="651"/>
      <c r="J120" s="571"/>
      <c r="K120" s="1500"/>
      <c r="L120" s="214"/>
      <c r="M120" s="341"/>
      <c r="N120" s="334"/>
      <c r="O120" s="1624"/>
      <c r="P120" s="1624"/>
      <c r="AH120" s="1631">
        <v>0</v>
      </c>
    </row>
    <row s="1635" customFormat="1" customHeight="1" ht="18.75" hidden="1">
      <c r="A121" s="1780" t="s">
        <v>226</v>
      </c>
      <c r="B121" s="1780" t="s">
        <v>227</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308</v>
      </c>
      <c r="M121" s="341"/>
      <c r="N121" s="334"/>
      <c r="O121" s="1624"/>
      <c r="P121" s="1624"/>
      <c r="AH121" s="1631">
        <v>0</v>
      </c>
    </row>
    <row s="1635" customFormat="1" customHeight="1" ht="18.75" hidden="1">
      <c r="A122" s="1780"/>
      <c r="B122" s="1780"/>
      <c r="C122" s="369" t="s">
        <v>1146</v>
      </c>
      <c r="D122" s="2462"/>
      <c r="E122" s="2204"/>
      <c r="F122" s="2383"/>
      <c r="G122" s="2427"/>
      <c r="H122" s="1500"/>
      <c r="I122" s="651" t="s">
        <v>1145</v>
      </c>
      <c r="J122" s="571"/>
      <c r="K122" s="1500"/>
      <c r="L122" s="214"/>
      <c r="M122" s="341"/>
      <c r="N122" s="334"/>
      <c r="O122" s="1624"/>
      <c r="P122" s="1624"/>
      <c r="AH122" s="1631">
        <v>0</v>
      </c>
    </row>
    <row s="1635" customFormat="1" customHeight="1" ht="0.75" hidden="1">
      <c r="A123" s="1780"/>
      <c r="B123" s="1780"/>
      <c r="C123" s="369" t="s">
        <v>1155</v>
      </c>
      <c r="D123" s="2462"/>
      <c r="E123" s="2204"/>
      <c r="F123" s="2383"/>
      <c r="G123" s="400"/>
      <c r="H123" s="1500"/>
      <c r="I123" s="651"/>
      <c r="J123" s="571"/>
      <c r="K123" s="1500"/>
      <c r="L123" s="214"/>
      <c r="M123" s="341"/>
      <c r="N123" s="334"/>
      <c r="O123" s="1624"/>
      <c r="P123" s="1624"/>
      <c r="AH123" s="1631">
        <v>0</v>
      </c>
    </row>
    <row s="1635" customFormat="1" customHeight="1" ht="18.75" hidden="1">
      <c r="A124" s="1780" t="s">
        <v>231</v>
      </c>
      <c r="B124" s="1780" t="s">
        <v>232</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308</v>
      </c>
      <c r="M124" s="341"/>
      <c r="N124" s="334"/>
      <c r="O124" s="1624"/>
      <c r="P124" s="1624"/>
      <c r="AH124" s="1631">
        <v>0</v>
      </c>
    </row>
    <row s="1635" customFormat="1" customHeight="1" ht="18.75" hidden="1">
      <c r="A125" s="1780"/>
      <c r="B125" s="1780"/>
      <c r="C125" s="369" t="s">
        <v>1146</v>
      </c>
      <c r="D125" s="2462"/>
      <c r="E125" s="2204"/>
      <c r="F125" s="2383"/>
      <c r="G125" s="2427"/>
      <c r="H125" s="1500"/>
      <c r="I125" s="651" t="s">
        <v>1145</v>
      </c>
      <c r="J125" s="571"/>
      <c r="K125" s="1500"/>
      <c r="L125" s="214"/>
      <c r="M125" s="341"/>
      <c r="N125" s="334"/>
      <c r="O125" s="1624"/>
      <c r="P125" s="1624"/>
      <c r="AH125" s="1631">
        <v>0</v>
      </c>
    </row>
    <row s="1635" customFormat="1" customHeight="1" ht="0.75" hidden="1">
      <c r="A126" s="1780"/>
      <c r="B126" s="1780"/>
      <c r="C126" s="369" t="s">
        <v>1155</v>
      </c>
      <c r="D126" s="2462"/>
      <c r="E126" s="2204"/>
      <c r="F126" s="2383"/>
      <c r="G126" s="400"/>
      <c r="H126" s="1500"/>
      <c r="I126" s="651"/>
      <c r="J126" s="571"/>
      <c r="K126" s="1500"/>
      <c r="L126" s="214"/>
      <c r="M126" s="341"/>
      <c r="N126" s="334"/>
      <c r="O126" s="1624"/>
      <c r="P126" s="1624"/>
      <c r="AH126" s="1631">
        <v>0</v>
      </c>
    </row>
    <row s="1635" customFormat="1" customHeight="1" ht="18.75" hidden="1">
      <c r="A127" s="1780" t="s">
        <v>236</v>
      </c>
      <c r="B127" s="1780" t="s">
        <v>237</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308</v>
      </c>
      <c r="M127" s="341"/>
      <c r="N127" s="334"/>
      <c r="O127" s="1624"/>
      <c r="P127" s="1624"/>
      <c r="AH127" s="1631">
        <v>0</v>
      </c>
    </row>
    <row s="1635" customFormat="1" customHeight="1" ht="18.75" hidden="1">
      <c r="A128" s="1780"/>
      <c r="B128" s="1780"/>
      <c r="C128" s="369" t="s">
        <v>1146</v>
      </c>
      <c r="D128" s="2462"/>
      <c r="E128" s="2204"/>
      <c r="F128" s="2383"/>
      <c r="G128" s="2427"/>
      <c r="H128" s="1500"/>
      <c r="I128" s="651" t="s">
        <v>1145</v>
      </c>
      <c r="J128" s="571"/>
      <c r="K128" s="1500"/>
      <c r="L128" s="214"/>
      <c r="M128" s="341"/>
      <c r="N128" s="334"/>
      <c r="O128" s="1624"/>
      <c r="P128" s="1624"/>
      <c r="AH128" s="1631">
        <v>0</v>
      </c>
    </row>
    <row s="1635" customFormat="1" customHeight="1" ht="0.75" hidden="1">
      <c r="A129" s="1780"/>
      <c r="B129" s="1780"/>
      <c r="C129" s="369" t="s">
        <v>1155</v>
      </c>
      <c r="D129" s="2462"/>
      <c r="E129" s="2204"/>
      <c r="F129" s="2383"/>
      <c r="G129" s="400"/>
      <c r="H129" s="1500"/>
      <c r="I129" s="651"/>
      <c r="J129" s="571"/>
      <c r="K129" s="1500"/>
      <c r="L129" s="214"/>
      <c r="M129" s="341"/>
      <c r="N129" s="334"/>
      <c r="O129" s="1624"/>
      <c r="P129" s="1624"/>
      <c r="AH129" s="1631">
        <v>0</v>
      </c>
    </row>
    <row s="1635" customFormat="1" customHeight="1" ht="18.75" hidden="1">
      <c r="A130" s="1780" t="s">
        <v>241</v>
      </c>
      <c r="B130" s="1780" t="s">
        <v>242</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308</v>
      </c>
      <c r="M130" s="341"/>
      <c r="N130" s="334"/>
      <c r="O130" s="1624"/>
      <c r="P130" s="1624"/>
      <c r="AH130" s="1631">
        <v>0</v>
      </c>
    </row>
    <row s="1635" customFormat="1" customHeight="1" ht="18.75" hidden="1">
      <c r="A131" s="1780"/>
      <c r="B131" s="1780"/>
      <c r="C131" s="369" t="s">
        <v>1146</v>
      </c>
      <c r="D131" s="2462"/>
      <c r="E131" s="2204"/>
      <c r="F131" s="2383"/>
      <c r="G131" s="2427"/>
      <c r="H131" s="1500"/>
      <c r="I131" s="651" t="s">
        <v>1145</v>
      </c>
      <c r="J131" s="571"/>
      <c r="K131" s="1500"/>
      <c r="L131" s="214"/>
      <c r="M131" s="341"/>
      <c r="N131" s="334"/>
      <c r="O131" s="1624"/>
      <c r="P131" s="1624"/>
      <c r="AH131" s="1631">
        <v>0</v>
      </c>
    </row>
    <row s="1635" customFormat="1" customHeight="1" ht="0.75" hidden="1">
      <c r="A132" s="1780"/>
      <c r="B132" s="1780"/>
      <c r="C132" s="369" t="s">
        <v>1155</v>
      </c>
      <c r="D132" s="2462"/>
      <c r="E132" s="2204"/>
      <c r="F132" s="2383"/>
      <c r="G132" s="400"/>
      <c r="H132" s="1500"/>
      <c r="I132" s="651"/>
      <c r="J132" s="571"/>
      <c r="K132" s="1500"/>
      <c r="L132" s="214"/>
      <c r="M132" s="341"/>
      <c r="N132" s="334"/>
      <c r="O132" s="1624"/>
      <c r="P132" s="1624"/>
      <c r="AH132" s="1631">
        <v>0</v>
      </c>
    </row>
    <row s="1635" customFormat="1" customHeight="1" ht="18.75" hidden="1">
      <c r="A133" s="1780" t="s">
        <v>246</v>
      </c>
      <c r="B133" s="1780" t="s">
        <v>247</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308</v>
      </c>
      <c r="M133" s="341"/>
      <c r="N133" s="334"/>
      <c r="O133" s="1624"/>
      <c r="P133" s="1624"/>
      <c r="AH133" s="1631">
        <v>0</v>
      </c>
    </row>
    <row s="1635" customFormat="1" customHeight="1" ht="18.75" hidden="1">
      <c r="A134" s="1780"/>
      <c r="B134" s="1780"/>
      <c r="C134" s="369" t="s">
        <v>1146</v>
      </c>
      <c r="D134" s="2462"/>
      <c r="E134" s="2204"/>
      <c r="F134" s="2383"/>
      <c r="G134" s="2427"/>
      <c r="H134" s="1500"/>
      <c r="I134" s="651" t="s">
        <v>1145</v>
      </c>
      <c r="J134" s="571"/>
      <c r="K134" s="1500"/>
      <c r="L134" s="214"/>
      <c r="M134" s="341"/>
      <c r="N134" s="334"/>
      <c r="O134" s="1624"/>
      <c r="P134" s="1624"/>
      <c r="AH134" s="1631">
        <v>0</v>
      </c>
    </row>
    <row s="1635" customFormat="1" customHeight="1" ht="0.75" hidden="1">
      <c r="A135" s="1780"/>
      <c r="B135" s="1780"/>
      <c r="C135" s="369" t="s">
        <v>1155</v>
      </c>
      <c r="D135" s="2462"/>
      <c r="E135" s="2204"/>
      <c r="F135" s="2383"/>
      <c r="G135" s="400"/>
      <c r="H135" s="1500"/>
      <c r="I135" s="651"/>
      <c r="J135" s="571"/>
      <c r="K135" s="1500"/>
      <c r="L135" s="214"/>
      <c r="M135" s="341"/>
      <c r="N135" s="334"/>
      <c r="O135" s="1624"/>
      <c r="P135" s="1624"/>
      <c r="AH135" s="1631">
        <v>0</v>
      </c>
    </row>
    <row s="1635" customFormat="1" customHeight="1" ht="18.75" hidden="1">
      <c r="A136" s="1780" t="s">
        <v>251</v>
      </c>
      <c r="B136" s="1780" t="s">
        <v>252</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308</v>
      </c>
      <c r="M136" s="341"/>
      <c r="N136" s="334"/>
      <c r="O136" s="1624"/>
      <c r="P136" s="1624"/>
      <c r="AH136" s="1631">
        <v>0</v>
      </c>
    </row>
    <row s="1635" customFormat="1" customHeight="1" ht="18.75" hidden="1">
      <c r="A137" s="1780"/>
      <c r="B137" s="1780"/>
      <c r="C137" s="369" t="s">
        <v>1146</v>
      </c>
      <c r="D137" s="2462"/>
      <c r="E137" s="2204"/>
      <c r="F137" s="2383"/>
      <c r="G137" s="2427"/>
      <c r="H137" s="1500"/>
      <c r="I137" s="651" t="s">
        <v>1145</v>
      </c>
      <c r="J137" s="571"/>
      <c r="K137" s="1500"/>
      <c r="L137" s="214"/>
      <c r="M137" s="341"/>
      <c r="N137" s="334"/>
      <c r="O137" s="1624"/>
      <c r="P137" s="1624"/>
      <c r="AH137" s="1631">
        <v>0</v>
      </c>
    </row>
    <row s="1635" customFormat="1" customHeight="1" ht="0.75" hidden="1">
      <c r="A138" s="1780"/>
      <c r="B138" s="1780"/>
      <c r="C138" s="369" t="s">
        <v>1155</v>
      </c>
      <c r="D138" s="2462"/>
      <c r="E138" s="2204"/>
      <c r="F138" s="2383"/>
      <c r="G138" s="400"/>
      <c r="H138" s="1500"/>
      <c r="I138" s="651"/>
      <c r="J138" s="571"/>
      <c r="K138" s="1500"/>
      <c r="L138" s="214"/>
      <c r="M138" s="341"/>
      <c r="N138" s="334"/>
      <c r="O138" s="1624"/>
      <c r="P138" s="1624"/>
      <c r="AH138" s="1631">
        <v>0</v>
      </c>
    </row>
    <row s="1635" customFormat="1" customHeight="1" ht="18.75" hidden="1">
      <c r="A139" s="1780" t="s">
        <v>256</v>
      </c>
      <c r="B139" s="1780" t="s">
        <v>257</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308</v>
      </c>
      <c r="M139" s="341"/>
      <c r="N139" s="334"/>
      <c r="O139" s="1624"/>
      <c r="P139" s="1624"/>
      <c r="AH139" s="1631">
        <v>0</v>
      </c>
    </row>
    <row s="1635" customFormat="1" customHeight="1" ht="18.75" hidden="1">
      <c r="A140" s="1780"/>
      <c r="B140" s="1780"/>
      <c r="C140" s="369" t="s">
        <v>1146</v>
      </c>
      <c r="D140" s="2462"/>
      <c r="E140" s="2204"/>
      <c r="F140" s="2383"/>
      <c r="G140" s="2427"/>
      <c r="H140" s="1500"/>
      <c r="I140" s="651" t="s">
        <v>1145</v>
      </c>
      <c r="J140" s="571"/>
      <c r="K140" s="1500"/>
      <c r="L140" s="214"/>
      <c r="M140" s="341"/>
      <c r="N140" s="334"/>
      <c r="O140" s="1624"/>
      <c r="P140" s="1624"/>
      <c r="AH140" s="1631">
        <v>0</v>
      </c>
    </row>
    <row s="1635" customFormat="1" customHeight="1" ht="0.75" hidden="1">
      <c r="A141" s="1780"/>
      <c r="B141" s="1780"/>
      <c r="C141" s="369" t="s">
        <v>1155</v>
      </c>
      <c r="D141" s="2462"/>
      <c r="E141" s="2204"/>
      <c r="F141" s="2383"/>
      <c r="G141" s="400"/>
      <c r="H141" s="1500"/>
      <c r="I141" s="651"/>
      <c r="J141" s="571"/>
      <c r="K141" s="1500"/>
      <c r="L141" s="214"/>
      <c r="M141" s="341"/>
      <c r="N141" s="334"/>
      <c r="O141" s="1624"/>
      <c r="P141" s="1624"/>
      <c r="AH141" s="1631">
        <v>0</v>
      </c>
    </row>
    <row s="1635" customFormat="1" customHeight="1" ht="18.75">
      <c r="A142" s="1780" t="s">
        <v>264</v>
      </c>
      <c r="B142" s="1780" t="s">
        <v>265</v>
      </c>
      <c r="C142" s="369"/>
      <c r="D142" s="2462"/>
      <c r="E142" s="2204"/>
      <c r="F142" s="2383" t="str">
        <f>INDEX(PT_DIFFERENTIATION_VTAR,MATCH(A142,PT_DIFFERENTIATION_VTAR_ID,0))</f>
        <v>Тариф на водоотведение</v>
      </c>
      <c r="G142" s="2427" t="str">
        <f>INDEX(PT_DIFFERENTIATION_NTAR,MATCH(B142,PT_DIFFERENTIATION_NTAR_ID,0))</f>
        <v>Тариф нва водоотведение</v>
      </c>
      <c r="H142" s="1862"/>
      <c r="I142" s="1739">
        <v>46023.45144675926</v>
      </c>
      <c r="J142" s="1773">
        <v>46387.4516087963</v>
      </c>
      <c r="K142" s="1778">
        <v>2579.8</v>
      </c>
      <c r="L142" s="1862" t="s">
        <v>308</v>
      </c>
      <c r="M142" s="341"/>
      <c r="N142" s="334"/>
      <c r="O142" s="1624"/>
      <c r="P142" s="1624"/>
      <c r="AH142" s="1631">
        <v>0</v>
      </c>
    </row>
    <row s="1635" customFormat="1" customHeight="1" ht="56.25">
      <c r="A143" s="1823"/>
      <c r="B143" s="1823"/>
      <c r="C143" s="1687"/>
      <c r="D143" s="344"/>
      <c r="E143" s="1031"/>
      <c r="F143" s="1031"/>
      <c r="G143" s="1031"/>
      <c r="H143" s="2577" t="s">
        <v>517</v>
      </c>
      <c r="I143" s="1739">
        <v>46388.45381944445</v>
      </c>
      <c r="J143" s="1773">
        <v>46752.453935185185</v>
      </c>
      <c r="K143" s="1778">
        <v>2680.75</v>
      </c>
      <c r="L143" s="2271" t="s">
        <v>308</v>
      </c>
      <c r="M143" s="2318"/>
      <c r="N143" s="618"/>
      <c r="O143" s="1624"/>
      <c r="P143" s="1624"/>
      <c r="Q143" s="1635"/>
      <c r="R143" s="1635"/>
      <c r="S143" s="1635"/>
      <c r="T143" s="1635"/>
      <c r="U143" s="1635"/>
      <c r="V143" s="1635"/>
      <c r="W143" s="1635"/>
      <c r="X143" s="1635"/>
      <c r="Y143" s="1635"/>
      <c r="Z143" s="1635"/>
      <c r="AA143" s="1635"/>
      <c r="AB143" s="1635"/>
      <c r="AC143" s="1635"/>
      <c r="AD143" s="1635"/>
      <c r="AE143" s="1635"/>
      <c r="AF143" s="1635"/>
      <c r="AG143" s="1635"/>
      <c r="AH143" s="1635">
        <v>0</v>
      </c>
    </row>
    <row s="1635" customFormat="1" customHeight="1" ht="56.25">
      <c r="A144" s="1823"/>
      <c r="B144" s="1823"/>
      <c r="C144" s="1687"/>
      <c r="D144" s="344"/>
      <c r="E144" s="1031"/>
      <c r="F144" s="1031"/>
      <c r="G144" s="1031"/>
      <c r="H144" s="2577" t="s">
        <v>517</v>
      </c>
      <c r="I144" s="1739">
        <v>46753.455671296295</v>
      </c>
      <c r="J144" s="1773">
        <v>47118.45579861111</v>
      </c>
      <c r="K144" s="1778">
        <v>2833.79</v>
      </c>
      <c r="L144" s="2271" t="s">
        <v>308</v>
      </c>
      <c r="M144" s="2318"/>
      <c r="N144" s="618"/>
      <c r="O144" s="1624"/>
      <c r="P144" s="1624"/>
      <c r="Q144" s="1635"/>
      <c r="R144" s="1635"/>
      <c r="S144" s="1635"/>
      <c r="T144" s="1635"/>
      <c r="U144" s="1635"/>
      <c r="V144" s="1635"/>
      <c r="W144" s="1635"/>
      <c r="X144" s="1635"/>
      <c r="Y144" s="1635"/>
      <c r="Z144" s="1635"/>
      <c r="AA144" s="1635"/>
      <c r="AB144" s="1635"/>
      <c r="AC144" s="1635"/>
      <c r="AD144" s="1635"/>
      <c r="AE144" s="1635"/>
      <c r="AF144" s="1635"/>
      <c r="AG144" s="1635"/>
      <c r="AH144" s="1635">
        <v>0</v>
      </c>
    </row>
    <row s="1635" customFormat="1" customHeight="1" ht="56.25">
      <c r="A145" s="1823"/>
      <c r="B145" s="1823"/>
      <c r="C145" s="1687"/>
      <c r="D145" s="344"/>
      <c r="E145" s="1031"/>
      <c r="F145" s="1031"/>
      <c r="G145" s="1031"/>
      <c r="H145" s="2577" t="s">
        <v>517</v>
      </c>
      <c r="I145" s="1739">
        <v>47119.45822916667</v>
      </c>
      <c r="J145" s="1773">
        <v>47483.45835648148</v>
      </c>
      <c r="K145" s="1778">
        <v>2899.63</v>
      </c>
      <c r="L145" s="2271" t="s">
        <v>308</v>
      </c>
      <c r="M145" s="2318"/>
      <c r="N145" s="618"/>
      <c r="O145" s="1624"/>
      <c r="P145" s="1624"/>
      <c r="Q145" s="1635"/>
      <c r="R145" s="1635"/>
      <c r="S145" s="1635"/>
      <c r="T145" s="1635"/>
      <c r="U145" s="1635"/>
      <c r="V145" s="1635"/>
      <c r="W145" s="1635"/>
      <c r="X145" s="1635"/>
      <c r="Y145" s="1635"/>
      <c r="Z145" s="1635"/>
      <c r="AA145" s="1635"/>
      <c r="AB145" s="1635"/>
      <c r="AC145" s="1635"/>
      <c r="AD145" s="1635"/>
      <c r="AE145" s="1635"/>
      <c r="AF145" s="1635"/>
      <c r="AG145" s="1635"/>
      <c r="AH145" s="1635">
        <v>0</v>
      </c>
    </row>
    <row s="1635" customFormat="1" customHeight="1" ht="56.25">
      <c r="A146" s="1823"/>
      <c r="B146" s="1823"/>
      <c r="C146" s="1687"/>
      <c r="D146" s="344"/>
      <c r="E146" s="1031"/>
      <c r="F146" s="1031"/>
      <c r="G146" s="1031"/>
      <c r="H146" s="2577" t="s">
        <v>517</v>
      </c>
      <c r="I146" s="1739">
        <v>47484.46026620371</v>
      </c>
      <c r="J146" s="1773">
        <v>47848.46037037037</v>
      </c>
      <c r="K146" s="1778">
        <v>3060.94</v>
      </c>
      <c r="L146" s="2271" t="s">
        <v>308</v>
      </c>
      <c r="M146" s="2318"/>
      <c r="N146" s="618"/>
      <c r="O146" s="1624"/>
      <c r="P146" s="1624"/>
      <c r="Q146" s="1635"/>
      <c r="R146" s="1635"/>
      <c r="S146" s="1635"/>
      <c r="T146" s="1635"/>
      <c r="U146" s="1635"/>
      <c r="V146" s="1635"/>
      <c r="W146" s="1635"/>
      <c r="X146" s="1635"/>
      <c r="Y146" s="1635"/>
      <c r="Z146" s="1635"/>
      <c r="AA146" s="1635"/>
      <c r="AB146" s="1635"/>
      <c r="AC146" s="1635"/>
      <c r="AD146" s="1635"/>
      <c r="AE146" s="1635"/>
      <c r="AF146" s="1635"/>
      <c r="AG146" s="1635"/>
      <c r="AH146" s="1635">
        <v>0</v>
      </c>
    </row>
    <row s="1635" customFormat="1" customHeight="1" ht="18.75">
      <c r="A147" s="1780"/>
      <c r="B147" s="1780"/>
      <c r="C147" s="369" t="s">
        <v>1146</v>
      </c>
      <c r="D147" s="2462"/>
      <c r="E147" s="2204"/>
      <c r="F147" s="2383"/>
      <c r="G147" s="2427"/>
      <c r="H147" s="1500"/>
      <c r="I147" s="651" t="s">
        <v>1145</v>
      </c>
      <c r="J147" s="571"/>
      <c r="K147" s="1500"/>
      <c r="L147" s="214"/>
      <c r="M147" s="341"/>
      <c r="N147" s="334"/>
      <c r="O147" s="1624"/>
      <c r="P147" s="1624"/>
      <c r="AH147" s="1631">
        <v>0</v>
      </c>
    </row>
    <row s="1635" customFormat="1" customHeight="1" ht="0.75">
      <c r="A148" s="1780"/>
      <c r="B148" s="1780"/>
      <c r="C148" s="369" t="s">
        <v>1155</v>
      </c>
      <c r="D148" s="2462"/>
      <c r="E148" s="2204"/>
      <c r="F148" s="2383"/>
      <c r="G148" s="400"/>
      <c r="H148" s="1500"/>
      <c r="I148" s="651"/>
      <c r="J148" s="571"/>
      <c r="K148" s="1500"/>
      <c r="L148" s="214"/>
      <c r="M148" s="341"/>
      <c r="N148" s="334"/>
      <c r="O148" s="1624"/>
      <c r="P148" s="1624"/>
      <c r="AH148" s="1631">
        <v>0</v>
      </c>
    </row>
    <row s="1635" customFormat="1" customHeight="1" ht="18.75" hidden="1">
      <c r="A149" s="1780" t="s">
        <v>272</v>
      </c>
      <c r="B149" s="1780" t="s">
        <v>273</v>
      </c>
      <c r="C149" s="369"/>
      <c r="D149" s="2462"/>
      <c r="E149" s="2204"/>
      <c r="F149" s="2383" t="str">
        <f>INDEX(PT_DIFFERENTIATION_VTAR,MATCH(A149,PT_DIFFERENTIATION_VTAR_ID,0))</f>
        <v>Тариф на транспортировку сточных вод</v>
      </c>
      <c r="G149" s="2427" t="str">
        <f>INDEX(PT_DIFFERENTIATION_NTAR,MATCH(B149,PT_DIFFERENTIATION_NTAR_ID,0))</f>
        <v/>
      </c>
      <c r="H149" s="1862"/>
      <c r="I149" s="1739"/>
      <c r="J149" s="1773"/>
      <c r="K149" s="1778"/>
      <c r="L149" s="1862" t="s">
        <v>308</v>
      </c>
      <c r="M149" s="341"/>
      <c r="N149" s="334"/>
      <c r="O149" s="1624"/>
      <c r="P149" s="1624"/>
      <c r="AH149" s="1631">
        <v>0</v>
      </c>
    </row>
    <row s="1635" customFormat="1" customHeight="1" ht="18.75" hidden="1">
      <c r="A150" s="1780"/>
      <c r="B150" s="1780"/>
      <c r="C150" s="369" t="s">
        <v>1146</v>
      </c>
      <c r="D150" s="2462"/>
      <c r="E150" s="2204"/>
      <c r="F150" s="2383"/>
      <c r="G150" s="2427"/>
      <c r="H150" s="1500"/>
      <c r="I150" s="651" t="s">
        <v>1145</v>
      </c>
      <c r="J150" s="571"/>
      <c r="K150" s="1500"/>
      <c r="L150" s="214"/>
      <c r="M150" s="341"/>
      <c r="N150" s="334"/>
      <c r="O150" s="1624"/>
      <c r="P150" s="1624"/>
      <c r="AH150" s="1631">
        <v>0</v>
      </c>
    </row>
    <row s="1635" customFormat="1" customHeight="1" ht="0.75" hidden="1">
      <c r="A151" s="1780"/>
      <c r="B151" s="1780"/>
      <c r="C151" s="369" t="s">
        <v>1155</v>
      </c>
      <c r="D151" s="2462"/>
      <c r="E151" s="2204"/>
      <c r="F151" s="2383"/>
      <c r="G151" s="400"/>
      <c r="H151" s="1500"/>
      <c r="I151" s="651"/>
      <c r="J151" s="571"/>
      <c r="K151" s="1500"/>
      <c r="L151" s="214"/>
      <c r="M151" s="341"/>
      <c r="N151" s="334"/>
      <c r="O151" s="1624"/>
      <c r="P151" s="1624"/>
      <c r="AH151" s="1631">
        <v>0</v>
      </c>
    </row>
    <row s="1635" customFormat="1" customHeight="1" ht="18.75" hidden="1">
      <c r="A152" s="1780" t="s">
        <v>277</v>
      </c>
      <c r="B152" s="1780" t="s">
        <v>278</v>
      </c>
      <c r="C152" s="369"/>
      <c r="D152" s="2462"/>
      <c r="E152" s="2204"/>
      <c r="F152" s="2383" t="str">
        <f>INDEX(PT_DIFFERENTIATION_VTAR,MATCH(A152,PT_DIFFERENTIATION_VTAR_ID,0))</f>
        <v>Тариф на подключение (технологическое присоединение) к централизованной системе водоотведения</v>
      </c>
      <c r="G152" s="2427" t="str">
        <f>INDEX(PT_DIFFERENTIATION_NTAR,MATCH(B152,PT_DIFFERENTIATION_NTAR_ID,0))</f>
        <v/>
      </c>
      <c r="H152" s="1862"/>
      <c r="I152" s="1739"/>
      <c r="J152" s="1773"/>
      <c r="K152" s="1778"/>
      <c r="L152" s="1862" t="s">
        <v>308</v>
      </c>
      <c r="M152" s="341"/>
      <c r="N152" s="334"/>
      <c r="O152" s="1624"/>
      <c r="P152" s="1624"/>
      <c r="AH152" s="1631">
        <v>0</v>
      </c>
    </row>
    <row s="1635" customFormat="1" customHeight="1" ht="18.75" hidden="1">
      <c r="A153" s="1780"/>
      <c r="B153" s="1780"/>
      <c r="C153" s="369" t="s">
        <v>1146</v>
      </c>
      <c r="D153" s="2462"/>
      <c r="E153" s="2204"/>
      <c r="F153" s="2383"/>
      <c r="G153" s="2427"/>
      <c r="H153" s="1500"/>
      <c r="I153" s="651" t="s">
        <v>1145</v>
      </c>
      <c r="J153" s="571"/>
      <c r="K153" s="1500"/>
      <c r="L153" s="214"/>
      <c r="M153" s="341"/>
      <c r="N153" s="334"/>
      <c r="O153" s="1624"/>
      <c r="P153" s="1624"/>
      <c r="AH153" s="1631">
        <v>0</v>
      </c>
    </row>
    <row s="1635" customFormat="1" customHeight="1" ht="1.05">
      <c r="A154" s="1780"/>
      <c r="B154" s="1780"/>
      <c r="C154" s="369" t="s">
        <v>1155</v>
      </c>
      <c r="D154" s="2462"/>
      <c r="E154" s="2204"/>
      <c r="F154" s="2383"/>
      <c r="G154" s="400"/>
      <c r="H154" s="1500"/>
      <c r="I154" s="651"/>
      <c r="J154" s="571"/>
      <c r="K154" s="1500"/>
      <c r="L154" s="214"/>
      <c r="M154" s="341"/>
      <c r="N154" s="334"/>
      <c r="O154" s="1624"/>
      <c r="P154" s="1624"/>
      <c r="AH154" s="1631">
        <v>1</v>
      </c>
    </row>
    <row customHeight="1" ht="19.95">
      <c r="A155" s="1780"/>
      <c r="B155" s="1780"/>
      <c r="D155" s="376"/>
      <c r="E155" s="147" t="s">
        <v>90</v>
      </c>
      <c r="F15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460"/>
      <c r="H155" s="2460"/>
      <c r="I155" s="2460"/>
      <c r="J155" s="2460"/>
      <c r="K155" s="2460"/>
      <c r="L155" s="2460"/>
      <c r="M155" s="297"/>
      <c r="N155" s="334"/>
      <c r="AH155" s="374">
        <v>19</v>
      </c>
    </row>
    <row s="1635" customFormat="1" customHeight="1" ht="60.75" hidden="1">
      <c r="A156" s="1780" t="s">
        <v>153</v>
      </c>
      <c r="B156" s="1780" t="s">
        <v>154</v>
      </c>
      <c r="C156" s="369"/>
      <c r="D156" s="2462"/>
      <c r="E156" s="2204"/>
      <c r="F156" s="238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7" t="str">
        <f>INDEX(PT_DIFFERENTIATION_NTAR,MATCH(B156,PT_DIFFERENTIATION_NTAR_ID,0))</f>
        <v/>
      </c>
      <c r="H156" s="1862"/>
      <c r="I156" s="1739"/>
      <c r="J156" s="1773"/>
      <c r="K156" s="1778"/>
      <c r="L156" s="1862" t="s">
        <v>308</v>
      </c>
      <c r="M15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4"/>
      <c r="O156" s="1624"/>
      <c r="P156" s="1624"/>
      <c r="AH156" s="1631">
        <v>0</v>
      </c>
    </row>
    <row s="1635" customFormat="1" customHeight="1" ht="18.75" hidden="1">
      <c r="A157" s="1780"/>
      <c r="B157" s="1780"/>
      <c r="C157" s="369" t="s">
        <v>1146</v>
      </c>
      <c r="D157" s="2462"/>
      <c r="E157" s="2204"/>
      <c r="F157" s="2383"/>
      <c r="G157" s="2427"/>
      <c r="H157" s="1500"/>
      <c r="I157" s="651" t="s">
        <v>1145</v>
      </c>
      <c r="J157" s="571"/>
      <c r="K157" s="1500"/>
      <c r="L157" s="214"/>
      <c r="M157" s="2170"/>
      <c r="N157" s="334"/>
      <c r="O157" s="1624"/>
      <c r="P157" s="1624"/>
      <c r="AH157" s="1631">
        <v>0</v>
      </c>
    </row>
    <row s="1635" customFormat="1" customHeight="1" ht="0.75" hidden="1">
      <c r="A158" s="1780"/>
      <c r="B158" s="1780"/>
      <c r="C158" s="369" t="s">
        <v>1155</v>
      </c>
      <c r="D158" s="2462"/>
      <c r="E158" s="2204"/>
      <c r="F158" s="2383"/>
      <c r="G158" s="400"/>
      <c r="H158" s="1500"/>
      <c r="I158" s="651"/>
      <c r="J158" s="571"/>
      <c r="K158" s="1500"/>
      <c r="L158" s="214"/>
      <c r="M158" s="2170"/>
      <c r="N158" s="334"/>
      <c r="O158" s="1624"/>
      <c r="P158" s="1624"/>
      <c r="AH158" s="1631">
        <v>0</v>
      </c>
    </row>
    <row s="1635" customFormat="1" customHeight="1" ht="45" hidden="1">
      <c r="A159" s="1780" t="s">
        <v>158</v>
      </c>
      <c r="B159" s="1780" t="s">
        <v>159</v>
      </c>
      <c r="C159" s="369"/>
      <c r="D159" s="2462"/>
      <c r="E159" s="2204"/>
      <c r="F159" s="2383" t="str">
        <f>INDEX(PT_DIFFERENTIATION_VTAR,MATCH(A159,PT_DIFFERENTIATION_VTAR_ID,0))</f>
        <v/>
      </c>
      <c r="G159" s="2427" t="str">
        <f>INDEX(PT_DIFFERENTIATION_NTAR,MATCH(B159,PT_DIFFERENTIATION_NTAR_ID,0))</f>
        <v/>
      </c>
      <c r="H159" s="1862"/>
      <c r="I159" s="1739"/>
      <c r="J159" s="1773"/>
      <c r="K159" s="1778"/>
      <c r="L159" s="1862" t="s">
        <v>308</v>
      </c>
      <c r="M159" s="2171"/>
      <c r="N159" s="334"/>
      <c r="O159" s="1624"/>
      <c r="P159" s="1624"/>
      <c r="AH159" s="1631">
        <v>0</v>
      </c>
    </row>
    <row s="1635" customFormat="1" customHeight="1" ht="18.75" hidden="1">
      <c r="A160" s="1780"/>
      <c r="B160" s="1780"/>
      <c r="C160" s="369" t="s">
        <v>1146</v>
      </c>
      <c r="D160" s="2462"/>
      <c r="E160" s="2204"/>
      <c r="F160" s="2383"/>
      <c r="G160" s="2427"/>
      <c r="H160" s="1500"/>
      <c r="I160" s="651" t="s">
        <v>1145</v>
      </c>
      <c r="J160" s="571"/>
      <c r="K160" s="1500"/>
      <c r="L160" s="214"/>
      <c r="M160" s="1861"/>
      <c r="N160" s="334"/>
      <c r="O160" s="1624"/>
      <c r="P160" s="1624"/>
      <c r="AH160" s="1631">
        <v>0</v>
      </c>
    </row>
    <row s="1635" customFormat="1" customHeight="1" ht="0.75" hidden="1">
      <c r="A161" s="1780"/>
      <c r="B161" s="1780"/>
      <c r="C161" s="369" t="s">
        <v>1155</v>
      </c>
      <c r="D161" s="2462"/>
      <c r="E161" s="2204"/>
      <c r="F161" s="2383"/>
      <c r="G161" s="400"/>
      <c r="H161" s="1500"/>
      <c r="I161" s="651"/>
      <c r="J161" s="571"/>
      <c r="K161" s="1500"/>
      <c r="L161" s="214"/>
      <c r="M161" s="341"/>
      <c r="N161" s="334"/>
      <c r="O161" s="1624"/>
      <c r="P161" s="1624"/>
      <c r="AH161" s="1631">
        <v>0</v>
      </c>
    </row>
    <row s="1635" customFormat="1" customHeight="1" ht="45" hidden="1">
      <c r="A162" s="1780" t="s">
        <v>165</v>
      </c>
      <c r="B162" s="1780" t="s">
        <v>166</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308</v>
      </c>
      <c r="M162" s="341"/>
      <c r="N162" s="334"/>
      <c r="O162" s="1624"/>
      <c r="P162" s="1624"/>
      <c r="AH162" s="1631">
        <v>0</v>
      </c>
    </row>
    <row s="1635" customFormat="1" customHeight="1" ht="18.75" hidden="1">
      <c r="A163" s="1780"/>
      <c r="B163" s="1780"/>
      <c r="C163" s="369" t="s">
        <v>1146</v>
      </c>
      <c r="D163" s="2462"/>
      <c r="E163" s="2204"/>
      <c r="F163" s="2383"/>
      <c r="G163" s="2427"/>
      <c r="H163" s="1500"/>
      <c r="I163" s="651" t="s">
        <v>1145</v>
      </c>
      <c r="J163" s="571"/>
      <c r="K163" s="1500"/>
      <c r="L163" s="214"/>
      <c r="M163" s="341"/>
      <c r="N163" s="334"/>
      <c r="O163" s="1624"/>
      <c r="P163" s="1624"/>
      <c r="AH163" s="1631">
        <v>0</v>
      </c>
    </row>
    <row s="1635" customFormat="1" customHeight="1" ht="0.75" hidden="1">
      <c r="A164" s="1780"/>
      <c r="B164" s="1780"/>
      <c r="C164" s="369" t="s">
        <v>1155</v>
      </c>
      <c r="D164" s="2462"/>
      <c r="E164" s="2204"/>
      <c r="F164" s="2383"/>
      <c r="G164" s="400"/>
      <c r="H164" s="1500"/>
      <c r="I164" s="651"/>
      <c r="J164" s="571"/>
      <c r="K164" s="1500"/>
      <c r="L164" s="214"/>
      <c r="M164" s="341"/>
      <c r="N164" s="334"/>
      <c r="O164" s="1624"/>
      <c r="P164" s="1624"/>
      <c r="AH164" s="1631">
        <v>0</v>
      </c>
    </row>
    <row s="1635" customFormat="1" customHeight="1" ht="45" hidden="1">
      <c r="A165" s="1780" t="s">
        <v>171</v>
      </c>
      <c r="B165" s="1780" t="s">
        <v>172</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
      </c>
      <c r="H165" s="1862"/>
      <c r="I165" s="1739"/>
      <c r="J165" s="1773"/>
      <c r="K165" s="1778"/>
      <c r="L165" s="1862" t="s">
        <v>308</v>
      </c>
      <c r="M165" s="341"/>
      <c r="N165" s="334"/>
      <c r="O165" s="1624"/>
      <c r="P165" s="1624"/>
      <c r="AH165" s="1631">
        <v>0</v>
      </c>
    </row>
    <row s="1635" customFormat="1" customHeight="1" ht="18.75" hidden="1">
      <c r="A166" s="1780"/>
      <c r="B166" s="1780"/>
      <c r="C166" s="369" t="s">
        <v>1146</v>
      </c>
      <c r="D166" s="2462"/>
      <c r="E166" s="2204"/>
      <c r="F166" s="2383"/>
      <c r="G166" s="2427"/>
      <c r="H166" s="1500"/>
      <c r="I166" s="651" t="s">
        <v>1145</v>
      </c>
      <c r="J166" s="571"/>
      <c r="K166" s="1500"/>
      <c r="L166" s="214"/>
      <c r="M166" s="341"/>
      <c r="N166" s="334"/>
      <c r="O166" s="1624"/>
      <c r="P166" s="1624"/>
      <c r="AH166" s="1631">
        <v>0</v>
      </c>
    </row>
    <row s="1635" customFormat="1" customHeight="1" ht="0.75" hidden="1">
      <c r="A167" s="1780"/>
      <c r="B167" s="1780"/>
      <c r="C167" s="369" t="s">
        <v>1155</v>
      </c>
      <c r="D167" s="2462"/>
      <c r="E167" s="2204"/>
      <c r="F167" s="2383"/>
      <c r="G167" s="400"/>
      <c r="H167" s="1500"/>
      <c r="I167" s="651"/>
      <c r="J167" s="571"/>
      <c r="K167" s="1500"/>
      <c r="L167" s="214"/>
      <c r="M167" s="341"/>
      <c r="N167" s="334"/>
      <c r="O167" s="1624"/>
      <c r="P167" s="1624"/>
      <c r="AH167" s="1631">
        <v>0</v>
      </c>
    </row>
    <row s="1635" customFormat="1" customHeight="1" ht="18.75" hidden="1">
      <c r="A168" s="1780" t="s">
        <v>177</v>
      </c>
      <c r="B168" s="1780" t="s">
        <v>178</v>
      </c>
      <c r="C168" s="369"/>
      <c r="D168" s="2462"/>
      <c r="E168" s="2204"/>
      <c r="F168" s="2383" t="str">
        <f>INDEX(PT_DIFFERENTIATION_VTAR,MATCH(A168,PT_DIFFERENTIATION_VTAR_ID,0))</f>
        <v>Тарифы на услуги по передаче тепловой энергии</v>
      </c>
      <c r="G168" s="2427" t="str">
        <f>INDEX(PT_DIFFERENTIATION_NTAR,MATCH(B168,PT_DIFFERENTIATION_NTAR_ID,0))</f>
        <v/>
      </c>
      <c r="H168" s="1862"/>
      <c r="I168" s="1739"/>
      <c r="J168" s="1773"/>
      <c r="K168" s="1778"/>
      <c r="L168" s="1862" t="s">
        <v>308</v>
      </c>
      <c r="M168" s="341"/>
      <c r="N168" s="334"/>
      <c r="O168" s="1624"/>
      <c r="P168" s="1624"/>
      <c r="AH168" s="1631">
        <v>0</v>
      </c>
    </row>
    <row s="1635" customFormat="1" customHeight="1" ht="18.75" hidden="1">
      <c r="A169" s="1780"/>
      <c r="B169" s="1780"/>
      <c r="C169" s="369" t="s">
        <v>1146</v>
      </c>
      <c r="D169" s="2462"/>
      <c r="E169" s="2204"/>
      <c r="F169" s="2383"/>
      <c r="G169" s="2427"/>
      <c r="H169" s="1500"/>
      <c r="I169" s="651" t="s">
        <v>1145</v>
      </c>
      <c r="J169" s="571"/>
      <c r="K169" s="1500"/>
      <c r="L169" s="214"/>
      <c r="M169" s="341"/>
      <c r="N169" s="334"/>
      <c r="O169" s="1624"/>
      <c r="P169" s="1624"/>
      <c r="AH169" s="1631">
        <v>0</v>
      </c>
    </row>
    <row s="1635" customFormat="1" customHeight="1" ht="0.75" hidden="1">
      <c r="A170" s="1780"/>
      <c r="B170" s="1780"/>
      <c r="C170" s="369" t="s">
        <v>1155</v>
      </c>
      <c r="D170" s="2462"/>
      <c r="E170" s="2204"/>
      <c r="F170" s="2383"/>
      <c r="G170" s="400"/>
      <c r="H170" s="1500"/>
      <c r="I170" s="651"/>
      <c r="J170" s="571"/>
      <c r="K170" s="1500"/>
      <c r="L170" s="214"/>
      <c r="M170" s="341"/>
      <c r="N170" s="334"/>
      <c r="O170" s="1624"/>
      <c r="P170" s="1624"/>
      <c r="AH170" s="1631">
        <v>0</v>
      </c>
    </row>
    <row s="1635" customFormat="1" customHeight="1" ht="18.75" hidden="1">
      <c r="A171" s="1780" t="s">
        <v>183</v>
      </c>
      <c r="B171" s="1780" t="s">
        <v>184</v>
      </c>
      <c r="C171" s="369"/>
      <c r="D171" s="2462"/>
      <c r="E171" s="2204"/>
      <c r="F171" s="2383" t="str">
        <f>INDEX(PT_DIFFERENTIATION_VTAR,MATCH(A171,PT_DIFFERENTIATION_VTAR_ID,0))</f>
        <v>Тарифы на услуги по передаче теплоносителя</v>
      </c>
      <c r="G171" s="2427" t="str">
        <f>INDEX(PT_DIFFERENTIATION_NTAR,MATCH(B171,PT_DIFFERENTIATION_NTAR_ID,0))</f>
        <v/>
      </c>
      <c r="H171" s="1862"/>
      <c r="I171" s="1739"/>
      <c r="J171" s="1773"/>
      <c r="K171" s="1778"/>
      <c r="L171" s="1862" t="s">
        <v>308</v>
      </c>
      <c r="M171" s="341"/>
      <c r="N171" s="334"/>
      <c r="O171" s="1624"/>
      <c r="P171" s="1624"/>
      <c r="AH171" s="1631">
        <v>0</v>
      </c>
    </row>
    <row s="1635" customFormat="1" customHeight="1" ht="18.75" hidden="1">
      <c r="A172" s="1780"/>
      <c r="B172" s="1780"/>
      <c r="C172" s="369" t="s">
        <v>1146</v>
      </c>
      <c r="D172" s="2462"/>
      <c r="E172" s="2204"/>
      <c r="F172" s="2383"/>
      <c r="G172" s="2427"/>
      <c r="H172" s="1500"/>
      <c r="I172" s="651" t="s">
        <v>1145</v>
      </c>
      <c r="J172" s="571"/>
      <c r="K172" s="1500"/>
      <c r="L172" s="214"/>
      <c r="M172" s="341"/>
      <c r="N172" s="334"/>
      <c r="O172" s="1624"/>
      <c r="P172" s="1624"/>
      <c r="AH172" s="1631">
        <v>0</v>
      </c>
    </row>
    <row s="1635" customFormat="1" customHeight="1" ht="0.75" hidden="1">
      <c r="A173" s="1780"/>
      <c r="B173" s="1780"/>
      <c r="C173" s="369" t="s">
        <v>1155</v>
      </c>
      <c r="D173" s="2462"/>
      <c r="E173" s="2204"/>
      <c r="F173" s="2383"/>
      <c r="G173" s="400"/>
      <c r="H173" s="1500"/>
      <c r="I173" s="651"/>
      <c r="J173" s="571"/>
      <c r="K173" s="1500"/>
      <c r="L173" s="214"/>
      <c r="M173" s="341"/>
      <c r="N173" s="334"/>
      <c r="O173" s="1624"/>
      <c r="P173" s="1624"/>
      <c r="AH173" s="1631">
        <v>0</v>
      </c>
    </row>
    <row s="1635" customFormat="1" customHeight="1" ht="18.75" hidden="1">
      <c r="A174" s="1780" t="s">
        <v>189</v>
      </c>
      <c r="B174" s="1780" t="s">
        <v>190</v>
      </c>
      <c r="C174" s="369"/>
      <c r="D174" s="2462"/>
      <c r="E174" s="2204"/>
      <c r="F174" s="238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7" t="str">
        <f>INDEX(PT_DIFFERENTIATION_NTAR,MATCH(B174,PT_DIFFERENTIATION_NTAR_ID,0))</f>
        <v/>
      </c>
      <c r="H174" s="1862"/>
      <c r="I174" s="1739"/>
      <c r="J174" s="1773"/>
      <c r="K174" s="1778"/>
      <c r="L174" s="1862" t="s">
        <v>308</v>
      </c>
      <c r="M174" s="341"/>
      <c r="N174" s="334"/>
      <c r="O174" s="1624"/>
      <c r="P174" s="1624"/>
      <c r="AH174" s="1631">
        <v>0</v>
      </c>
    </row>
    <row s="1635" customFormat="1" customHeight="1" ht="18.75" hidden="1">
      <c r="A175" s="1780"/>
      <c r="B175" s="1780"/>
      <c r="C175" s="369" t="s">
        <v>1146</v>
      </c>
      <c r="D175" s="2462"/>
      <c r="E175" s="2204"/>
      <c r="F175" s="2383"/>
      <c r="G175" s="2427"/>
      <c r="H175" s="1500"/>
      <c r="I175" s="651" t="s">
        <v>1145</v>
      </c>
      <c r="J175" s="571"/>
      <c r="K175" s="1500"/>
      <c r="L175" s="214"/>
      <c r="M175" s="341"/>
      <c r="N175" s="334"/>
      <c r="O175" s="1624"/>
      <c r="P175" s="1624"/>
      <c r="AH175" s="1631">
        <v>0</v>
      </c>
    </row>
    <row s="1635" customFormat="1" customHeight="1" ht="0.75" hidden="1">
      <c r="A176" s="1780"/>
      <c r="B176" s="1780"/>
      <c r="C176" s="369" t="s">
        <v>1155</v>
      </c>
      <c r="D176" s="2462"/>
      <c r="E176" s="2204"/>
      <c r="F176" s="2383"/>
      <c r="G176" s="400"/>
      <c r="H176" s="1500"/>
      <c r="I176" s="651"/>
      <c r="J176" s="571"/>
      <c r="K176" s="1500"/>
      <c r="L176" s="214"/>
      <c r="M176" s="341"/>
      <c r="N176" s="334"/>
      <c r="O176" s="1624"/>
      <c r="P176" s="1624"/>
      <c r="AH176" s="1631">
        <v>0</v>
      </c>
    </row>
    <row s="1635" customFormat="1" customHeight="1" ht="18.75" hidden="1">
      <c r="A177" s="1780" t="s">
        <v>195</v>
      </c>
      <c r="B177" s="1780" t="s">
        <v>196</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308</v>
      </c>
      <c r="M177" s="341"/>
      <c r="N177" s="334"/>
      <c r="O177" s="1624"/>
      <c r="P177" s="1624"/>
      <c r="AH177" s="1631">
        <v>0</v>
      </c>
    </row>
    <row s="1635" customFormat="1" customHeight="1" ht="18.75" hidden="1">
      <c r="A178" s="1780"/>
      <c r="B178" s="1780"/>
      <c r="C178" s="369" t="s">
        <v>1146</v>
      </c>
      <c r="D178" s="2462"/>
      <c r="E178" s="2204"/>
      <c r="F178" s="2383"/>
      <c r="G178" s="2427"/>
      <c r="H178" s="1500"/>
      <c r="I178" s="651" t="s">
        <v>1145</v>
      </c>
      <c r="J178" s="571"/>
      <c r="K178" s="1500"/>
      <c r="L178" s="214"/>
      <c r="M178" s="341"/>
      <c r="N178" s="334"/>
      <c r="O178" s="1624"/>
      <c r="P178" s="1624"/>
      <c r="AH178" s="1631">
        <v>0</v>
      </c>
    </row>
    <row s="1635" customFormat="1" customHeight="1" ht="0.75" hidden="1">
      <c r="A179" s="1780"/>
      <c r="B179" s="1780"/>
      <c r="C179" s="369" t="s">
        <v>1155</v>
      </c>
      <c r="D179" s="2462"/>
      <c r="E179" s="2204"/>
      <c r="F179" s="2383"/>
      <c r="G179" s="400"/>
      <c r="H179" s="1500"/>
      <c r="I179" s="651"/>
      <c r="J179" s="571"/>
      <c r="K179" s="1500"/>
      <c r="L179" s="214"/>
      <c r="M179" s="341"/>
      <c r="N179" s="334"/>
      <c r="O179" s="1624"/>
      <c r="P179" s="1624"/>
      <c r="AH179" s="1631">
        <v>0</v>
      </c>
    </row>
    <row s="1635" customFormat="1" customHeight="1" ht="18.75" hidden="1">
      <c r="A180" s="1780" t="s">
        <v>201</v>
      </c>
      <c r="B180" s="1780" t="s">
        <v>202</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308</v>
      </c>
      <c r="M180" s="341"/>
      <c r="N180" s="334"/>
      <c r="O180" s="1624"/>
      <c r="P180" s="1624"/>
      <c r="AH180" s="1631">
        <v>0</v>
      </c>
    </row>
    <row s="1635" customFormat="1" customHeight="1" ht="18.75" hidden="1">
      <c r="A181" s="1780"/>
      <c r="B181" s="1780"/>
      <c r="C181" s="369" t="s">
        <v>1146</v>
      </c>
      <c r="D181" s="2462"/>
      <c r="E181" s="2204"/>
      <c r="F181" s="2383"/>
      <c r="G181" s="2427"/>
      <c r="H181" s="1500"/>
      <c r="I181" s="651" t="s">
        <v>1145</v>
      </c>
      <c r="J181" s="571"/>
      <c r="K181" s="1500"/>
      <c r="L181" s="214"/>
      <c r="M181" s="341"/>
      <c r="N181" s="334"/>
      <c r="O181" s="1624"/>
      <c r="P181" s="1624"/>
      <c r="AH181" s="1631">
        <v>0</v>
      </c>
    </row>
    <row s="1635" customFormat="1" customHeight="1" ht="0.75" hidden="1">
      <c r="A182" s="1780"/>
      <c r="B182" s="1780"/>
      <c r="C182" s="369" t="s">
        <v>1155</v>
      </c>
      <c r="D182" s="2462"/>
      <c r="E182" s="2204"/>
      <c r="F182" s="2383"/>
      <c r="G182" s="400"/>
      <c r="H182" s="1500"/>
      <c r="I182" s="651"/>
      <c r="J182" s="571"/>
      <c r="K182" s="1500"/>
      <c r="L182" s="214"/>
      <c r="M182" s="341"/>
      <c r="N182" s="334"/>
      <c r="O182" s="1624"/>
      <c r="P182" s="1624"/>
      <c r="AH182" s="1631">
        <v>0</v>
      </c>
    </row>
    <row s="1635" customFormat="1" customHeight="1" ht="18.75" hidden="1">
      <c r="A183" s="1780" t="s">
        <v>221</v>
      </c>
      <c r="B183" s="1780" t="s">
        <v>222</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
      </c>
      <c r="H183" s="1862"/>
      <c r="I183" s="1739"/>
      <c r="J183" s="1773"/>
      <c r="K183" s="1778"/>
      <c r="L183" s="1862" t="s">
        <v>308</v>
      </c>
      <c r="M183" s="341"/>
      <c r="N183" s="334"/>
      <c r="O183" s="1624"/>
      <c r="P183" s="1624"/>
      <c r="AH183" s="1631">
        <v>0</v>
      </c>
    </row>
    <row s="1635" customFormat="1" customHeight="1" ht="18.75" hidden="1">
      <c r="A184" s="1780"/>
      <c r="B184" s="1780"/>
      <c r="C184" s="369" t="s">
        <v>1146</v>
      </c>
      <c r="D184" s="2462"/>
      <c r="E184" s="2204"/>
      <c r="F184" s="2383"/>
      <c r="G184" s="2427"/>
      <c r="H184" s="1500"/>
      <c r="I184" s="651" t="s">
        <v>1145</v>
      </c>
      <c r="J184" s="571"/>
      <c r="K184" s="1500"/>
      <c r="L184" s="214"/>
      <c r="M184" s="341"/>
      <c r="N184" s="334"/>
      <c r="O184" s="1624"/>
      <c r="P184" s="1624"/>
      <c r="AH184" s="1631">
        <v>0</v>
      </c>
    </row>
    <row s="1635" customFormat="1" customHeight="1" ht="0.75" hidden="1">
      <c r="A185" s="1780"/>
      <c r="B185" s="1780"/>
      <c r="C185" s="369" t="s">
        <v>1155</v>
      </c>
      <c r="D185" s="2462"/>
      <c r="E185" s="2204"/>
      <c r="F185" s="2383"/>
      <c r="G185" s="400"/>
      <c r="H185" s="1500"/>
      <c r="I185" s="651"/>
      <c r="J185" s="571"/>
      <c r="K185" s="1500"/>
      <c r="L185" s="214"/>
      <c r="M185" s="341"/>
      <c r="N185" s="334"/>
      <c r="O185" s="1624"/>
      <c r="P185" s="1624"/>
      <c r="AH185" s="1631">
        <v>0</v>
      </c>
    </row>
    <row s="1635" customFormat="1" customHeight="1" ht="18.75" hidden="1">
      <c r="A186" s="1780" t="s">
        <v>226</v>
      </c>
      <c r="B186" s="1780" t="s">
        <v>227</v>
      </c>
      <c r="C186" s="369"/>
      <c r="D186" s="2462"/>
      <c r="E186" s="2204"/>
      <c r="F186" s="2383" t="str">
        <f>INDEX(PT_DIFFERENTIATION_VTAR,MATCH(A186,PT_DIFFERENTIATION_VTAR_ID,0))</f>
        <v>Тариф на техническую воду</v>
      </c>
      <c r="G186" s="2427" t="str">
        <f>INDEX(PT_DIFFERENTIATION_NTAR,MATCH(B186,PT_DIFFERENTIATION_NTAR_ID,0))</f>
        <v/>
      </c>
      <c r="H186" s="1862"/>
      <c r="I186" s="1739"/>
      <c r="J186" s="1773"/>
      <c r="K186" s="1778"/>
      <c r="L186" s="1862" t="s">
        <v>308</v>
      </c>
      <c r="M186" s="341"/>
      <c r="N186" s="334"/>
      <c r="O186" s="1624"/>
      <c r="P186" s="1624"/>
      <c r="AH186" s="1631">
        <v>0</v>
      </c>
    </row>
    <row s="1635" customFormat="1" customHeight="1" ht="18.75" hidden="1">
      <c r="A187" s="1780"/>
      <c r="B187" s="1780"/>
      <c r="C187" s="369" t="s">
        <v>1146</v>
      </c>
      <c r="D187" s="2462"/>
      <c r="E187" s="2204"/>
      <c r="F187" s="2383"/>
      <c r="G187" s="2427"/>
      <c r="H187" s="1500"/>
      <c r="I187" s="651" t="s">
        <v>1145</v>
      </c>
      <c r="J187" s="571"/>
      <c r="K187" s="1500"/>
      <c r="L187" s="214"/>
      <c r="M187" s="341"/>
      <c r="N187" s="334"/>
      <c r="O187" s="1624"/>
      <c r="P187" s="1624"/>
      <c r="AH187" s="1631">
        <v>0</v>
      </c>
    </row>
    <row s="1635" customFormat="1" customHeight="1" ht="0.75" hidden="1">
      <c r="A188" s="1780"/>
      <c r="B188" s="1780"/>
      <c r="C188" s="369" t="s">
        <v>1155</v>
      </c>
      <c r="D188" s="2462"/>
      <c r="E188" s="2204"/>
      <c r="F188" s="2383"/>
      <c r="G188" s="400"/>
      <c r="H188" s="1500"/>
      <c r="I188" s="651"/>
      <c r="J188" s="571"/>
      <c r="K188" s="1500"/>
      <c r="L188" s="214"/>
      <c r="M188" s="341"/>
      <c r="N188" s="334"/>
      <c r="O188" s="1624"/>
      <c r="P188" s="1624"/>
      <c r="AH188" s="1631">
        <v>0</v>
      </c>
    </row>
    <row s="1635" customFormat="1" customHeight="1" ht="18.75" hidden="1">
      <c r="A189" s="1780" t="s">
        <v>231</v>
      </c>
      <c r="B189" s="1780" t="s">
        <v>232</v>
      </c>
      <c r="C189" s="369"/>
      <c r="D189" s="2462"/>
      <c r="E189" s="2204"/>
      <c r="F189" s="2383" t="str">
        <f>INDEX(PT_DIFFERENTIATION_VTAR,MATCH(A189,PT_DIFFERENTIATION_VTAR_ID,0))</f>
        <v>Тариф на транспортировку воды</v>
      </c>
      <c r="G189" s="2427" t="str">
        <f>INDEX(PT_DIFFERENTIATION_NTAR,MATCH(B189,PT_DIFFERENTIATION_NTAR_ID,0))</f>
        <v/>
      </c>
      <c r="H189" s="1862"/>
      <c r="I189" s="1739"/>
      <c r="J189" s="1773"/>
      <c r="K189" s="1778"/>
      <c r="L189" s="1862" t="s">
        <v>308</v>
      </c>
      <c r="M189" s="341"/>
      <c r="N189" s="334"/>
      <c r="O189" s="1624"/>
      <c r="P189" s="1624"/>
      <c r="AH189" s="1631">
        <v>0</v>
      </c>
    </row>
    <row s="1635" customFormat="1" customHeight="1" ht="18.75" hidden="1">
      <c r="A190" s="1780"/>
      <c r="B190" s="1780"/>
      <c r="C190" s="369" t="s">
        <v>1146</v>
      </c>
      <c r="D190" s="2462"/>
      <c r="E190" s="2204"/>
      <c r="F190" s="2383"/>
      <c r="G190" s="2427"/>
      <c r="H190" s="1500"/>
      <c r="I190" s="651" t="s">
        <v>1145</v>
      </c>
      <c r="J190" s="571"/>
      <c r="K190" s="1500"/>
      <c r="L190" s="214"/>
      <c r="M190" s="341"/>
      <c r="N190" s="334"/>
      <c r="O190" s="1624"/>
      <c r="P190" s="1624"/>
      <c r="AH190" s="1631">
        <v>0</v>
      </c>
    </row>
    <row s="1635" customFormat="1" customHeight="1" ht="0.75" hidden="1">
      <c r="A191" s="1780"/>
      <c r="B191" s="1780"/>
      <c r="C191" s="369" t="s">
        <v>1155</v>
      </c>
      <c r="D191" s="2462"/>
      <c r="E191" s="2204"/>
      <c r="F191" s="2383"/>
      <c r="G191" s="400"/>
      <c r="H191" s="1500"/>
      <c r="I191" s="651"/>
      <c r="J191" s="571"/>
      <c r="K191" s="1500"/>
      <c r="L191" s="214"/>
      <c r="M191" s="341"/>
      <c r="N191" s="334"/>
      <c r="O191" s="1624"/>
      <c r="P191" s="1624"/>
      <c r="AH191" s="1631">
        <v>0</v>
      </c>
    </row>
    <row s="1635" customFormat="1" customHeight="1" ht="18.75" hidden="1">
      <c r="A192" s="1780" t="s">
        <v>236</v>
      </c>
      <c r="B192" s="1780" t="s">
        <v>237</v>
      </c>
      <c r="C192" s="369"/>
      <c r="D192" s="2462"/>
      <c r="E192" s="2204"/>
      <c r="F192" s="2383" t="str">
        <f>INDEX(PT_DIFFERENTIATION_VTAR,MATCH(A192,PT_DIFFERENTIATION_VTAR_ID,0))</f>
        <v>Тариф на подвоз воды</v>
      </c>
      <c r="G192" s="2427" t="str">
        <f>INDEX(PT_DIFFERENTIATION_NTAR,MATCH(B192,PT_DIFFERENTIATION_NTAR_ID,0))</f>
        <v/>
      </c>
      <c r="H192" s="1862"/>
      <c r="I192" s="1739"/>
      <c r="J192" s="1773"/>
      <c r="K192" s="1778"/>
      <c r="L192" s="1862" t="s">
        <v>308</v>
      </c>
      <c r="M192" s="341"/>
      <c r="N192" s="334"/>
      <c r="O192" s="1624"/>
      <c r="P192" s="1624"/>
      <c r="AH192" s="1631">
        <v>0</v>
      </c>
    </row>
    <row s="1635" customFormat="1" customHeight="1" ht="18.75" hidden="1">
      <c r="A193" s="1780"/>
      <c r="B193" s="1780"/>
      <c r="C193" s="369" t="s">
        <v>1146</v>
      </c>
      <c r="D193" s="2462"/>
      <c r="E193" s="2204"/>
      <c r="F193" s="2383"/>
      <c r="G193" s="2427"/>
      <c r="H193" s="1500"/>
      <c r="I193" s="651" t="s">
        <v>1145</v>
      </c>
      <c r="J193" s="571"/>
      <c r="K193" s="1500"/>
      <c r="L193" s="214"/>
      <c r="M193" s="341"/>
      <c r="N193" s="334"/>
      <c r="O193" s="1624"/>
      <c r="P193" s="1624"/>
      <c r="AH193" s="1631">
        <v>0</v>
      </c>
    </row>
    <row s="1635" customFormat="1" customHeight="1" ht="0.75" hidden="1">
      <c r="A194" s="1780"/>
      <c r="B194" s="1780"/>
      <c r="C194" s="369" t="s">
        <v>1155</v>
      </c>
      <c r="D194" s="2462"/>
      <c r="E194" s="2204"/>
      <c r="F194" s="2383"/>
      <c r="G194" s="400"/>
      <c r="H194" s="1500"/>
      <c r="I194" s="651"/>
      <c r="J194" s="571"/>
      <c r="K194" s="1500"/>
      <c r="L194" s="214"/>
      <c r="M194" s="341"/>
      <c r="N194" s="334"/>
      <c r="O194" s="1624"/>
      <c r="P194" s="1624"/>
      <c r="AH194" s="1631">
        <v>0</v>
      </c>
    </row>
    <row s="1635" customFormat="1" customHeight="1" ht="18.75" hidden="1">
      <c r="A195" s="1780" t="s">
        <v>241</v>
      </c>
      <c r="B195" s="1780" t="s">
        <v>242</v>
      </c>
      <c r="C195" s="369"/>
      <c r="D195" s="2462"/>
      <c r="E195" s="2204"/>
      <c r="F195" s="238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7" t="str">
        <f>INDEX(PT_DIFFERENTIATION_NTAR,MATCH(B195,PT_DIFFERENTIATION_NTAR_ID,0))</f>
        <v/>
      </c>
      <c r="H195" s="1862"/>
      <c r="I195" s="1739"/>
      <c r="J195" s="1773"/>
      <c r="K195" s="1778"/>
      <c r="L195" s="1862" t="s">
        <v>308</v>
      </c>
      <c r="M195" s="341"/>
      <c r="N195" s="334"/>
      <c r="O195" s="1624"/>
      <c r="P195" s="1624"/>
      <c r="AH195" s="1631">
        <v>0</v>
      </c>
    </row>
    <row s="1635" customFormat="1" customHeight="1" ht="18.75" hidden="1">
      <c r="A196" s="1780"/>
      <c r="B196" s="1780"/>
      <c r="C196" s="369" t="s">
        <v>1146</v>
      </c>
      <c r="D196" s="2462"/>
      <c r="E196" s="2204"/>
      <c r="F196" s="2383"/>
      <c r="G196" s="2427"/>
      <c r="H196" s="1500"/>
      <c r="I196" s="651" t="s">
        <v>1145</v>
      </c>
      <c r="J196" s="571"/>
      <c r="K196" s="1500"/>
      <c r="L196" s="214"/>
      <c r="M196" s="341"/>
      <c r="N196" s="334"/>
      <c r="O196" s="1624"/>
      <c r="P196" s="1624"/>
      <c r="AH196" s="1631">
        <v>0</v>
      </c>
    </row>
    <row s="1635" customFormat="1" customHeight="1" ht="0.75" hidden="1">
      <c r="A197" s="1780"/>
      <c r="B197" s="1780"/>
      <c r="C197" s="369" t="s">
        <v>1155</v>
      </c>
      <c r="D197" s="2462"/>
      <c r="E197" s="2204"/>
      <c r="F197" s="2383"/>
      <c r="G197" s="400"/>
      <c r="H197" s="1500"/>
      <c r="I197" s="651"/>
      <c r="J197" s="571"/>
      <c r="K197" s="1500"/>
      <c r="L197" s="214"/>
      <c r="M197" s="341"/>
      <c r="N197" s="334"/>
      <c r="O197" s="1624"/>
      <c r="P197" s="1624"/>
      <c r="AH197" s="1631">
        <v>0</v>
      </c>
    </row>
    <row s="1635" customFormat="1" customHeight="1" ht="18.75" hidden="1">
      <c r="A198" s="1780" t="s">
        <v>246</v>
      </c>
      <c r="B198" s="1780" t="s">
        <v>247</v>
      </c>
      <c r="C198" s="369"/>
      <c r="D198" s="2462"/>
      <c r="E198" s="2204"/>
      <c r="F198" s="2383" t="str">
        <f>INDEX(PT_DIFFERENTIATION_VTAR,MATCH(A198,PT_DIFFERENTIATION_VTAR_ID,0))</f>
        <v>Тариф на горячую воду (горячее водоснабжение)</v>
      </c>
      <c r="G198" s="2427" t="str">
        <f>INDEX(PT_DIFFERENTIATION_NTAR,MATCH(B198,PT_DIFFERENTIATION_NTAR_ID,0))</f>
        <v/>
      </c>
      <c r="H198" s="1862"/>
      <c r="I198" s="1739"/>
      <c r="J198" s="1773"/>
      <c r="K198" s="1778"/>
      <c r="L198" s="1862" t="s">
        <v>308</v>
      </c>
      <c r="M198" s="341"/>
      <c r="N198" s="334"/>
      <c r="O198" s="1624"/>
      <c r="P198" s="1624"/>
      <c r="AH198" s="1631">
        <v>0</v>
      </c>
    </row>
    <row s="1635" customFormat="1" customHeight="1" ht="18.75" hidden="1">
      <c r="A199" s="1780"/>
      <c r="B199" s="1780"/>
      <c r="C199" s="369" t="s">
        <v>1146</v>
      </c>
      <c r="D199" s="2462"/>
      <c r="E199" s="2204"/>
      <c r="F199" s="2383"/>
      <c r="G199" s="2427"/>
      <c r="H199" s="1500"/>
      <c r="I199" s="651" t="s">
        <v>1145</v>
      </c>
      <c r="J199" s="571"/>
      <c r="K199" s="1500"/>
      <c r="L199" s="214"/>
      <c r="M199" s="341"/>
      <c r="N199" s="334"/>
      <c r="O199" s="1624"/>
      <c r="P199" s="1624"/>
      <c r="AH199" s="1631">
        <v>0</v>
      </c>
    </row>
    <row s="1635" customFormat="1" customHeight="1" ht="0.75" hidden="1">
      <c r="A200" s="1780"/>
      <c r="B200" s="1780"/>
      <c r="C200" s="369" t="s">
        <v>1155</v>
      </c>
      <c r="D200" s="2462"/>
      <c r="E200" s="2204"/>
      <c r="F200" s="2383"/>
      <c r="G200" s="400"/>
      <c r="H200" s="1500"/>
      <c r="I200" s="651"/>
      <c r="J200" s="571"/>
      <c r="K200" s="1500"/>
      <c r="L200" s="214"/>
      <c r="M200" s="341"/>
      <c r="N200" s="334"/>
      <c r="O200" s="1624"/>
      <c r="P200" s="1624"/>
      <c r="AH200" s="1631">
        <v>0</v>
      </c>
    </row>
    <row s="1635" customFormat="1" customHeight="1" ht="18.75" hidden="1">
      <c r="A201" s="1780" t="s">
        <v>251</v>
      </c>
      <c r="B201" s="1780" t="s">
        <v>252</v>
      </c>
      <c r="C201" s="369"/>
      <c r="D201" s="2462"/>
      <c r="E201" s="2204"/>
      <c r="F201" s="2383" t="str">
        <f>INDEX(PT_DIFFERENTIATION_VTAR,MATCH(A201,PT_DIFFERENTIATION_VTAR_ID,0))</f>
        <v>Тариф на транспортировку горячей воды</v>
      </c>
      <c r="G201" s="2427" t="str">
        <f>INDEX(PT_DIFFERENTIATION_NTAR,MATCH(B201,PT_DIFFERENTIATION_NTAR_ID,0))</f>
        <v/>
      </c>
      <c r="H201" s="1862"/>
      <c r="I201" s="1739"/>
      <c r="J201" s="1773"/>
      <c r="K201" s="1778"/>
      <c r="L201" s="1862" t="s">
        <v>308</v>
      </c>
      <c r="M201" s="341"/>
      <c r="N201" s="334"/>
      <c r="O201" s="1624"/>
      <c r="P201" s="1624"/>
      <c r="AH201" s="1631">
        <v>0</v>
      </c>
    </row>
    <row s="1635" customFormat="1" customHeight="1" ht="18.75" hidden="1">
      <c r="A202" s="1780"/>
      <c r="B202" s="1780"/>
      <c r="C202" s="369" t="s">
        <v>1146</v>
      </c>
      <c r="D202" s="2462"/>
      <c r="E202" s="2204"/>
      <c r="F202" s="2383"/>
      <c r="G202" s="2427"/>
      <c r="H202" s="1500"/>
      <c r="I202" s="651" t="s">
        <v>1145</v>
      </c>
      <c r="J202" s="571"/>
      <c r="K202" s="1500"/>
      <c r="L202" s="214"/>
      <c r="M202" s="341"/>
      <c r="N202" s="334"/>
      <c r="O202" s="1624"/>
      <c r="P202" s="1624"/>
      <c r="AH202" s="1631">
        <v>0</v>
      </c>
    </row>
    <row s="1635" customFormat="1" customHeight="1" ht="0.75" hidden="1">
      <c r="A203" s="1780"/>
      <c r="B203" s="1780"/>
      <c r="C203" s="369" t="s">
        <v>1155</v>
      </c>
      <c r="D203" s="2462"/>
      <c r="E203" s="2204"/>
      <c r="F203" s="2383"/>
      <c r="G203" s="400"/>
      <c r="H203" s="1500"/>
      <c r="I203" s="651"/>
      <c r="J203" s="571"/>
      <c r="K203" s="1500"/>
      <c r="L203" s="214"/>
      <c r="M203" s="341"/>
      <c r="N203" s="334"/>
      <c r="O203" s="1624"/>
      <c r="P203" s="1624"/>
      <c r="AH203" s="1631">
        <v>0</v>
      </c>
    </row>
    <row s="1635" customFormat="1" customHeight="1" ht="18.75" hidden="1">
      <c r="A204" s="1780" t="s">
        <v>256</v>
      </c>
      <c r="B204" s="1780" t="s">
        <v>257</v>
      </c>
      <c r="C204" s="369"/>
      <c r="D204" s="2462"/>
      <c r="E204" s="2204"/>
      <c r="F204" s="2383"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7" t="str">
        <f>INDEX(PT_DIFFERENTIATION_NTAR,MATCH(B204,PT_DIFFERENTIATION_NTAR_ID,0))</f>
        <v/>
      </c>
      <c r="H204" s="1862"/>
      <c r="I204" s="1739"/>
      <c r="J204" s="1773"/>
      <c r="K204" s="1778"/>
      <c r="L204" s="1862" t="s">
        <v>308</v>
      </c>
      <c r="M204" s="341"/>
      <c r="N204" s="334"/>
      <c r="O204" s="1624"/>
      <c r="P204" s="1624"/>
      <c r="AH204" s="1631">
        <v>0</v>
      </c>
    </row>
    <row s="1635" customFormat="1" customHeight="1" ht="18.75" hidden="1">
      <c r="A205" s="1780"/>
      <c r="B205" s="1780"/>
      <c r="C205" s="369" t="s">
        <v>1146</v>
      </c>
      <c r="D205" s="2462"/>
      <c r="E205" s="2204"/>
      <c r="F205" s="2383"/>
      <c r="G205" s="2427"/>
      <c r="H205" s="1500"/>
      <c r="I205" s="651" t="s">
        <v>1145</v>
      </c>
      <c r="J205" s="571"/>
      <c r="K205" s="1500"/>
      <c r="L205" s="214"/>
      <c r="M205" s="341"/>
      <c r="N205" s="334"/>
      <c r="O205" s="1624"/>
      <c r="P205" s="1624"/>
      <c r="AH205" s="1631">
        <v>0</v>
      </c>
    </row>
    <row s="1635" customFormat="1" customHeight="1" ht="0.75" hidden="1">
      <c r="A206" s="1780"/>
      <c r="B206" s="1780"/>
      <c r="C206" s="369" t="s">
        <v>1155</v>
      </c>
      <c r="D206" s="2462"/>
      <c r="E206" s="2204"/>
      <c r="F206" s="2383"/>
      <c r="G206" s="400"/>
      <c r="H206" s="1500"/>
      <c r="I206" s="651"/>
      <c r="J206" s="571"/>
      <c r="K206" s="1500"/>
      <c r="L206" s="214"/>
      <c r="M206" s="341"/>
      <c r="N206" s="334"/>
      <c r="O206" s="1624"/>
      <c r="P206" s="1624"/>
      <c r="AH206" s="1631">
        <v>0</v>
      </c>
    </row>
    <row s="1635" customFormat="1" customHeight="1" ht="18.75">
      <c r="A207" s="1780" t="s">
        <v>264</v>
      </c>
      <c r="B207" s="1780" t="s">
        <v>265</v>
      </c>
      <c r="C207" s="369"/>
      <c r="D207" s="2462"/>
      <c r="E207" s="2204"/>
      <c r="F207" s="2383" t="str">
        <f>INDEX(PT_DIFFERENTIATION_VTAR,MATCH(A207,PT_DIFFERENTIATION_VTAR_ID,0))</f>
        <v>Тариф на водоотведение</v>
      </c>
      <c r="G207" s="2427" t="str">
        <f>INDEX(PT_DIFFERENTIATION_NTAR,MATCH(B207,PT_DIFFERENTIATION_NTAR_ID,0))</f>
        <v>Тариф нва водоотведение</v>
      </c>
      <c r="H207" s="1862"/>
      <c r="I207" s="1739">
        <v>46023.45181712963</v>
      </c>
      <c r="J207" s="1773">
        <v>46387.451944444445</v>
      </c>
      <c r="K207" s="1778">
        <v>15.63</v>
      </c>
      <c r="L207" s="1862" t="s">
        <v>308</v>
      </c>
      <c r="M207" s="341"/>
      <c r="N207" s="334"/>
      <c r="O207" s="1624"/>
      <c r="P207" s="1624"/>
      <c r="AH207" s="1631">
        <v>0</v>
      </c>
    </row>
    <row s="1635" customFormat="1" customHeight="1" ht="56.25">
      <c r="A208" s="1823"/>
      <c r="B208" s="1823"/>
      <c r="C208" s="1687"/>
      <c r="D208" s="344"/>
      <c r="E208" s="1031"/>
      <c r="F208" s="1031"/>
      <c r="G208" s="1031"/>
      <c r="H208" s="2577" t="s">
        <v>517</v>
      </c>
      <c r="I208" s="1739">
        <v>46388.454097222224</v>
      </c>
      <c r="J208" s="1773">
        <v>46752.45421296296</v>
      </c>
      <c r="K208" s="1778">
        <v>15.63</v>
      </c>
      <c r="L208" s="2271" t="s">
        <v>308</v>
      </c>
      <c r="M208" s="2318"/>
      <c r="N208" s="618"/>
      <c r="O208" s="1624"/>
      <c r="P208" s="1624"/>
      <c r="Q208" s="1635"/>
      <c r="R208" s="1635"/>
      <c r="S208" s="1635"/>
      <c r="T208" s="1635"/>
      <c r="U208" s="1635"/>
      <c r="V208" s="1635"/>
      <c r="W208" s="1635"/>
      <c r="X208" s="1635"/>
      <c r="Y208" s="1635"/>
      <c r="Z208" s="1635"/>
      <c r="AA208" s="1635"/>
      <c r="AB208" s="1635"/>
      <c r="AC208" s="1635"/>
      <c r="AD208" s="1635"/>
      <c r="AE208" s="1635"/>
      <c r="AF208" s="1635"/>
      <c r="AG208" s="1635"/>
      <c r="AH208" s="1635">
        <v>0</v>
      </c>
    </row>
    <row s="1635" customFormat="1" customHeight="1" ht="56.25">
      <c r="A209" s="1823"/>
      <c r="B209" s="1823"/>
      <c r="C209" s="1687"/>
      <c r="D209" s="344"/>
      <c r="E209" s="1031"/>
      <c r="F209" s="1031"/>
      <c r="G209" s="1031"/>
      <c r="H209" s="2577" t="s">
        <v>517</v>
      </c>
      <c r="I209" s="1739">
        <v>46753.455972222226</v>
      </c>
      <c r="J209" s="1773">
        <v>47118.456099537034</v>
      </c>
      <c r="K209" s="1778">
        <v>15.63</v>
      </c>
      <c r="L209" s="2271" t="s">
        <v>308</v>
      </c>
      <c r="M209" s="2318"/>
      <c r="N209" s="618"/>
      <c r="O209" s="1624"/>
      <c r="P209" s="1624"/>
      <c r="Q209" s="1635"/>
      <c r="R209" s="1635"/>
      <c r="S209" s="1635"/>
      <c r="T209" s="1635"/>
      <c r="U209" s="1635"/>
      <c r="V209" s="1635"/>
      <c r="W209" s="1635"/>
      <c r="X209" s="1635"/>
      <c r="Y209" s="1635"/>
      <c r="Z209" s="1635"/>
      <c r="AA209" s="1635"/>
      <c r="AB209" s="1635"/>
      <c r="AC209" s="1635"/>
      <c r="AD209" s="1635"/>
      <c r="AE209" s="1635"/>
      <c r="AF209" s="1635"/>
      <c r="AG209" s="1635"/>
      <c r="AH209" s="1635">
        <v>0</v>
      </c>
    </row>
    <row s="1635" customFormat="1" customHeight="1" ht="56.25">
      <c r="A210" s="1823"/>
      <c r="B210" s="1823"/>
      <c r="C210" s="1687"/>
      <c r="D210" s="344"/>
      <c r="E210" s="1031"/>
      <c r="F210" s="1031"/>
      <c r="G210" s="1031"/>
      <c r="H210" s="2577" t="s">
        <v>517</v>
      </c>
      <c r="I210" s="1739">
        <v>47119.459398148145</v>
      </c>
      <c r="J210" s="1773">
        <v>47483.459548611114</v>
      </c>
      <c r="K210" s="1778">
        <v>15.63</v>
      </c>
      <c r="L210" s="2271" t="s">
        <v>308</v>
      </c>
      <c r="M210" s="2318"/>
      <c r="N210" s="618"/>
      <c r="O210" s="1624"/>
      <c r="P210" s="1624"/>
      <c r="Q210" s="1635"/>
      <c r="R210" s="1635"/>
      <c r="S210" s="1635"/>
      <c r="T210" s="1635"/>
      <c r="U210" s="1635"/>
      <c r="V210" s="1635"/>
      <c r="W210" s="1635"/>
      <c r="X210" s="1635"/>
      <c r="Y210" s="1635"/>
      <c r="Z210" s="1635"/>
      <c r="AA210" s="1635"/>
      <c r="AB210" s="1635"/>
      <c r="AC210" s="1635"/>
      <c r="AD210" s="1635"/>
      <c r="AE210" s="1635"/>
      <c r="AF210" s="1635"/>
      <c r="AG210" s="1635"/>
      <c r="AH210" s="1635">
        <v>0</v>
      </c>
    </row>
    <row s="1635" customFormat="1" customHeight="1" ht="56.25">
      <c r="A211" s="1823"/>
      <c r="B211" s="1823"/>
      <c r="C211" s="1687"/>
      <c r="D211" s="344"/>
      <c r="E211" s="1031"/>
      <c r="F211" s="1031"/>
      <c r="G211" s="1031"/>
      <c r="H211" s="2577" t="s">
        <v>517</v>
      </c>
      <c r="I211" s="1739">
        <v>47484.46065972222</v>
      </c>
      <c r="J211" s="1773">
        <v>47848.46082175926</v>
      </c>
      <c r="K211" s="1778">
        <v>15.63</v>
      </c>
      <c r="L211" s="2271" t="s">
        <v>308</v>
      </c>
      <c r="M211" s="2318"/>
      <c r="N211" s="618"/>
      <c r="O211" s="1624"/>
      <c r="P211" s="1624"/>
      <c r="Q211" s="1635"/>
      <c r="R211" s="1635"/>
      <c r="S211" s="1635"/>
      <c r="T211" s="1635"/>
      <c r="U211" s="1635"/>
      <c r="V211" s="1635"/>
      <c r="W211" s="1635"/>
      <c r="X211" s="1635"/>
      <c r="Y211" s="1635"/>
      <c r="Z211" s="1635"/>
      <c r="AA211" s="1635"/>
      <c r="AB211" s="1635"/>
      <c r="AC211" s="1635"/>
      <c r="AD211" s="1635"/>
      <c r="AE211" s="1635"/>
      <c r="AF211" s="1635"/>
      <c r="AG211" s="1635"/>
      <c r="AH211" s="1635">
        <v>0</v>
      </c>
    </row>
    <row s="1635" customFormat="1" customHeight="1" ht="18.75">
      <c r="A212" s="1780"/>
      <c r="B212" s="1780"/>
      <c r="C212" s="369" t="s">
        <v>1146</v>
      </c>
      <c r="D212" s="2462"/>
      <c r="E212" s="2204"/>
      <c r="F212" s="2383"/>
      <c r="G212" s="2427"/>
      <c r="H212" s="1500"/>
      <c r="I212" s="651" t="s">
        <v>1145</v>
      </c>
      <c r="J212" s="571"/>
      <c r="K212" s="1500"/>
      <c r="L212" s="214"/>
      <c r="M212" s="341"/>
      <c r="N212" s="334"/>
      <c r="O212" s="1624"/>
      <c r="P212" s="1624"/>
      <c r="AH212" s="1631">
        <v>0</v>
      </c>
    </row>
    <row s="1635" customFormat="1" customHeight="1" ht="0.75">
      <c r="A213" s="1780"/>
      <c r="B213" s="1780"/>
      <c r="C213" s="369" t="s">
        <v>1155</v>
      </c>
      <c r="D213" s="2462"/>
      <c r="E213" s="2204"/>
      <c r="F213" s="2383"/>
      <c r="G213" s="400"/>
      <c r="H213" s="1500"/>
      <c r="I213" s="651"/>
      <c r="J213" s="571"/>
      <c r="K213" s="1500"/>
      <c r="L213" s="214"/>
      <c r="M213" s="341"/>
      <c r="N213" s="334"/>
      <c r="O213" s="1624"/>
      <c r="P213" s="1624"/>
      <c r="AH213" s="1631">
        <v>0</v>
      </c>
    </row>
    <row s="1635" customFormat="1" customHeight="1" ht="18.75" hidden="1">
      <c r="A214" s="1780" t="s">
        <v>272</v>
      </c>
      <c r="B214" s="1780" t="s">
        <v>273</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308</v>
      </c>
      <c r="M214" s="341"/>
      <c r="N214" s="334"/>
      <c r="O214" s="1624"/>
      <c r="P214" s="1624"/>
      <c r="AH214" s="1631">
        <v>0</v>
      </c>
    </row>
    <row s="1635" customFormat="1" customHeight="1" ht="18.75" hidden="1">
      <c r="A215" s="1780"/>
      <c r="B215" s="1780"/>
      <c r="C215" s="369" t="s">
        <v>1146</v>
      </c>
      <c r="D215" s="2462"/>
      <c r="E215" s="2204"/>
      <c r="F215" s="2383"/>
      <c r="G215" s="2427"/>
      <c r="H215" s="1500"/>
      <c r="I215" s="651" t="s">
        <v>1145</v>
      </c>
      <c r="J215" s="571"/>
      <c r="K215" s="1500"/>
      <c r="L215" s="214"/>
      <c r="M215" s="341"/>
      <c r="N215" s="334"/>
      <c r="O215" s="1624"/>
      <c r="P215" s="1624"/>
      <c r="AH215" s="1631">
        <v>0</v>
      </c>
    </row>
    <row s="1635" customFormat="1" customHeight="1" ht="0.75" hidden="1">
      <c r="A216" s="1780"/>
      <c r="B216" s="1780"/>
      <c r="C216" s="369" t="s">
        <v>1155</v>
      </c>
      <c r="D216" s="2462"/>
      <c r="E216" s="2204"/>
      <c r="F216" s="2383"/>
      <c r="G216" s="400"/>
      <c r="H216" s="1500"/>
      <c r="I216" s="651"/>
      <c r="J216" s="571"/>
      <c r="K216" s="1500"/>
      <c r="L216" s="214"/>
      <c r="M216" s="341"/>
      <c r="N216" s="334"/>
      <c r="O216" s="1624"/>
      <c r="P216" s="1624"/>
      <c r="AH216" s="1631">
        <v>0</v>
      </c>
    </row>
    <row s="1635" customFormat="1" customHeight="1" ht="18.75" hidden="1">
      <c r="A217" s="1780" t="s">
        <v>277</v>
      </c>
      <c r="B217" s="1780" t="s">
        <v>278</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308</v>
      </c>
      <c r="M217" s="341"/>
      <c r="N217" s="334"/>
      <c r="O217" s="1624"/>
      <c r="P217" s="1624"/>
      <c r="AH217" s="1631">
        <v>0</v>
      </c>
    </row>
    <row s="1635" customFormat="1" customHeight="1" ht="18.75" hidden="1">
      <c r="A218" s="1780"/>
      <c r="B218" s="1780"/>
      <c r="C218" s="369" t="s">
        <v>1146</v>
      </c>
      <c r="D218" s="2462"/>
      <c r="E218" s="2204"/>
      <c r="F218" s="2383"/>
      <c r="G218" s="2427"/>
      <c r="H218" s="1500"/>
      <c r="I218" s="651" t="s">
        <v>1145</v>
      </c>
      <c r="J218" s="571"/>
      <c r="K218" s="1500"/>
      <c r="L218" s="214"/>
      <c r="M218" s="341"/>
      <c r="N218" s="334"/>
      <c r="O218" s="1624"/>
      <c r="P218" s="1624"/>
      <c r="AH218" s="1631">
        <v>0</v>
      </c>
    </row>
    <row s="1635" customFormat="1" customHeight="1" ht="1.05">
      <c r="A219" s="1780"/>
      <c r="B219" s="1780"/>
      <c r="C219" s="369" t="s">
        <v>1155</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98</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0"/>
      <c r="H220" s="2460"/>
      <c r="I220" s="2460"/>
      <c r="J220" s="2460"/>
      <c r="K220" s="2460"/>
      <c r="L220" s="2460"/>
      <c r="M220" s="297"/>
      <c r="N220" s="334"/>
      <c r="AH220" s="374">
        <v>26</v>
      </c>
    </row>
    <row s="1635" customFormat="1" customHeight="1" ht="60.75" hidden="1">
      <c r="A221" s="1780" t="s">
        <v>153</v>
      </c>
      <c r="B221" s="1780" t="s">
        <v>154</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
      </c>
      <c r="H221" s="1862"/>
      <c r="I221" s="1739"/>
      <c r="J221" s="1773"/>
      <c r="K221" s="1778"/>
      <c r="L221" s="1862" t="s">
        <v>308</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2170"/>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2170"/>
      <c r="N223" s="334"/>
      <c r="O223" s="1624"/>
      <c r="P223" s="1624"/>
      <c r="AH223" s="1631">
        <v>0</v>
      </c>
    </row>
    <row s="1635" customFormat="1" customHeight="1" ht="45" hidden="1">
      <c r="A224" s="1780" t="s">
        <v>158</v>
      </c>
      <c r="B224" s="1780" t="s">
        <v>159</v>
      </c>
      <c r="C224" s="369"/>
      <c r="D224" s="2462"/>
      <c r="E224" s="2204"/>
      <c r="F224" s="2383" t="str">
        <f>INDEX(PT_DIFFERENTIATION_VTAR,MATCH(A224,PT_DIFFERENTIATION_VTAR_ID,0))</f>
        <v/>
      </c>
      <c r="G224" s="2427" t="str">
        <f>INDEX(PT_DIFFERENTIATION_NTAR,MATCH(B224,PT_DIFFERENTIATION_NTAR_ID,0))</f>
        <v/>
      </c>
      <c r="H224" s="1862"/>
      <c r="I224" s="1739"/>
      <c r="J224" s="1773"/>
      <c r="K224" s="1778"/>
      <c r="L224" s="1862" t="s">
        <v>308</v>
      </c>
      <c r="M224" s="217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186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45" hidden="1">
      <c r="A227" s="1780" t="s">
        <v>165</v>
      </c>
      <c r="B227" s="1780" t="s">
        <v>166</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45" hidden="1">
      <c r="A230" s="1780" t="s">
        <v>171</v>
      </c>
      <c r="B230" s="1780" t="s">
        <v>172</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177</v>
      </c>
      <c r="B233" s="1780" t="s">
        <v>178</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183</v>
      </c>
      <c r="B236" s="1780" t="s">
        <v>184</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189</v>
      </c>
      <c r="B239" s="1780" t="s">
        <v>190</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195</v>
      </c>
      <c r="B242" s="1780" t="s">
        <v>196</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201</v>
      </c>
      <c r="B245" s="1780" t="s">
        <v>202</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221</v>
      </c>
      <c r="B248" s="1780" t="s">
        <v>222</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226</v>
      </c>
      <c r="B251" s="1780" t="s">
        <v>227</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231</v>
      </c>
      <c r="B254" s="1780" t="s">
        <v>232</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236</v>
      </c>
      <c r="B257" s="1780" t="s">
        <v>237</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241</v>
      </c>
      <c r="B260" s="1780" t="s">
        <v>242</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246</v>
      </c>
      <c r="B263" s="1780" t="s">
        <v>247</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251</v>
      </c>
      <c r="B266" s="1780" t="s">
        <v>252</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0.75" hidden="1">
      <c r="A268" s="1780"/>
      <c r="B268" s="1780"/>
      <c r="C268" s="369" t="s">
        <v>1155</v>
      </c>
      <c r="D268" s="2462"/>
      <c r="E268" s="2204"/>
      <c r="F268" s="2383"/>
      <c r="G268" s="400"/>
      <c r="H268" s="1500"/>
      <c r="I268" s="651"/>
      <c r="J268" s="571"/>
      <c r="K268" s="1500"/>
      <c r="L268" s="214"/>
      <c r="M268" s="341"/>
      <c r="N268" s="334"/>
      <c r="O268" s="1624"/>
      <c r="P268" s="1624"/>
      <c r="AH268" s="1631">
        <v>0</v>
      </c>
    </row>
    <row s="1635" customFormat="1" customHeight="1" ht="18.75" hidden="1">
      <c r="A269" s="1780" t="s">
        <v>256</v>
      </c>
      <c r="B269" s="1780" t="s">
        <v>257</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308</v>
      </c>
      <c r="M269" s="341"/>
      <c r="N269" s="334"/>
      <c r="O269" s="1624"/>
      <c r="P269" s="1624"/>
      <c r="AH269" s="1631">
        <v>0</v>
      </c>
    </row>
    <row s="1635" customFormat="1" customHeight="1" ht="18.75" hidden="1">
      <c r="A270" s="1780"/>
      <c r="B270" s="1780"/>
      <c r="C270" s="369" t="s">
        <v>1146</v>
      </c>
      <c r="D270" s="2462"/>
      <c r="E270" s="2204"/>
      <c r="F270" s="2383"/>
      <c r="G270" s="2427"/>
      <c r="H270" s="1500"/>
      <c r="I270" s="651" t="s">
        <v>1145</v>
      </c>
      <c r="J270" s="571"/>
      <c r="K270" s="1500"/>
      <c r="L270" s="214"/>
      <c r="M270" s="341"/>
      <c r="N270" s="334"/>
      <c r="O270" s="1624"/>
      <c r="P270" s="1624"/>
      <c r="AH270" s="1631">
        <v>0</v>
      </c>
    </row>
    <row s="1635" customFormat="1" customHeight="1" ht="0.75" hidden="1">
      <c r="A271" s="1780"/>
      <c r="B271" s="1780"/>
      <c r="C271" s="369" t="s">
        <v>1155</v>
      </c>
      <c r="D271" s="2462"/>
      <c r="E271" s="2204"/>
      <c r="F271" s="2383"/>
      <c r="G271" s="400"/>
      <c r="H271" s="1500"/>
      <c r="I271" s="651"/>
      <c r="J271" s="571"/>
      <c r="K271" s="1500"/>
      <c r="L271" s="214"/>
      <c r="M271" s="341"/>
      <c r="N271" s="334"/>
      <c r="O271" s="1624"/>
      <c r="P271" s="1624"/>
      <c r="AH271" s="1631">
        <v>0</v>
      </c>
    </row>
    <row s="1635" customFormat="1" customHeight="1" ht="18.75">
      <c r="A272" s="1780" t="s">
        <v>264</v>
      </c>
      <c r="B272" s="1780" t="s">
        <v>265</v>
      </c>
      <c r="C272" s="369"/>
      <c r="D272" s="2462"/>
      <c r="E272" s="2204"/>
      <c r="F272" s="2383" t="str">
        <f>INDEX(PT_DIFFERENTIATION_VTAR,MATCH(A272,PT_DIFFERENTIATION_VTAR_ID,0))</f>
        <v>Тариф на водоотведение</v>
      </c>
      <c r="G272" s="2427" t="str">
        <f>INDEX(PT_DIFFERENTIATION_NTAR,MATCH(B272,PT_DIFFERENTIATION_NTAR_ID,0))</f>
        <v>Тариф нва водоотведение</v>
      </c>
      <c r="H272" s="1862"/>
      <c r="I272" s="1739">
        <v>46023.45208333333</v>
      </c>
      <c r="J272" s="1773">
        <v>46387.45222222222</v>
      </c>
      <c r="K272" s="1778">
        <v>0</v>
      </c>
      <c r="L272" s="1862" t="s">
        <v>308</v>
      </c>
      <c r="M272" s="341"/>
      <c r="N272" s="334"/>
      <c r="O272" s="1624"/>
      <c r="P272" s="1624"/>
      <c r="AH272" s="1631">
        <v>0</v>
      </c>
    </row>
    <row s="1635" customFormat="1" customHeight="1" ht="56.25">
      <c r="A273" s="1823"/>
      <c r="B273" s="1823"/>
      <c r="C273" s="1687"/>
      <c r="D273" s="344"/>
      <c r="E273" s="1031"/>
      <c r="F273" s="1031"/>
      <c r="G273" s="1031"/>
      <c r="H273" s="2577" t="s">
        <v>517</v>
      </c>
      <c r="I273" s="1739">
        <v>46388.454375</v>
      </c>
      <c r="J273" s="1773">
        <v>46752.45449074074</v>
      </c>
      <c r="K273" s="1778">
        <v>0</v>
      </c>
      <c r="L273" s="2271" t="s">
        <v>308</v>
      </c>
      <c r="M273" s="2318"/>
      <c r="N273" s="618"/>
      <c r="O273" s="1624"/>
      <c r="P273" s="1624"/>
      <c r="Q273" s="1635"/>
      <c r="R273" s="1635"/>
      <c r="S273" s="1635"/>
      <c r="T273" s="1635"/>
      <c r="U273" s="1635"/>
      <c r="V273" s="1635"/>
      <c r="W273" s="1635"/>
      <c r="X273" s="1635"/>
      <c r="Y273" s="1635"/>
      <c r="Z273" s="1635"/>
      <c r="AA273" s="1635"/>
      <c r="AB273" s="1635"/>
      <c r="AC273" s="1635"/>
      <c r="AD273" s="1635"/>
      <c r="AE273" s="1635"/>
      <c r="AF273" s="1635"/>
      <c r="AG273" s="1635"/>
      <c r="AH273" s="1635">
        <v>0</v>
      </c>
    </row>
    <row s="1635" customFormat="1" customHeight="1" ht="56.25">
      <c r="A274" s="1823"/>
      <c r="B274" s="1823"/>
      <c r="C274" s="1687"/>
      <c r="D274" s="344"/>
      <c r="E274" s="1031"/>
      <c r="F274" s="1031"/>
      <c r="G274" s="1031"/>
      <c r="H274" s="2577" t="s">
        <v>517</v>
      </c>
      <c r="I274" s="1739">
        <v>46753.45646990741</v>
      </c>
      <c r="J274" s="1773">
        <v>47118.45658564815</v>
      </c>
      <c r="K274" s="1778">
        <v>0</v>
      </c>
      <c r="L274" s="2271" t="s">
        <v>308</v>
      </c>
      <c r="M274" s="2318"/>
      <c r="N274" s="618"/>
      <c r="O274" s="1624"/>
      <c r="P274" s="1624"/>
      <c r="Q274" s="1635"/>
      <c r="R274" s="1635"/>
      <c r="S274" s="1635"/>
      <c r="T274" s="1635"/>
      <c r="U274" s="1635"/>
      <c r="V274" s="1635"/>
      <c r="W274" s="1635"/>
      <c r="X274" s="1635"/>
      <c r="Y274" s="1635"/>
      <c r="Z274" s="1635"/>
      <c r="AA274" s="1635"/>
      <c r="AB274" s="1635"/>
      <c r="AC274" s="1635"/>
      <c r="AD274" s="1635"/>
      <c r="AE274" s="1635"/>
      <c r="AF274" s="1635"/>
      <c r="AG274" s="1635"/>
      <c r="AH274" s="1635">
        <v>0</v>
      </c>
    </row>
    <row s="1635" customFormat="1" customHeight="1" ht="56.25">
      <c r="A275" s="1823"/>
      <c r="B275" s="1823"/>
      <c r="C275" s="1687"/>
      <c r="D275" s="344"/>
      <c r="E275" s="1031"/>
      <c r="F275" s="1031"/>
      <c r="G275" s="1031"/>
      <c r="H275" s="2577" t="s">
        <v>517</v>
      </c>
      <c r="I275" s="1739">
        <v>47119.45856481481</v>
      </c>
      <c r="J275" s="1773">
        <v>47483.45868055556</v>
      </c>
      <c r="K275" s="1778">
        <v>0</v>
      </c>
      <c r="L275" s="2271" t="s">
        <v>308</v>
      </c>
      <c r="M275" s="2318"/>
      <c r="N275" s="618"/>
      <c r="O275" s="1624"/>
      <c r="P275" s="1624"/>
      <c r="Q275" s="1635"/>
      <c r="R275" s="1635"/>
      <c r="S275" s="1635"/>
      <c r="T275" s="1635"/>
      <c r="U275" s="1635"/>
      <c r="V275" s="1635"/>
      <c r="W275" s="1635"/>
      <c r="X275" s="1635"/>
      <c r="Y275" s="1635"/>
      <c r="Z275" s="1635"/>
      <c r="AA275" s="1635"/>
      <c r="AB275" s="1635"/>
      <c r="AC275" s="1635"/>
      <c r="AD275" s="1635"/>
      <c r="AE275" s="1635"/>
      <c r="AF275" s="1635"/>
      <c r="AG275" s="1635"/>
      <c r="AH275" s="1635">
        <v>0</v>
      </c>
    </row>
    <row s="1635" customFormat="1" customHeight="1" ht="56.25">
      <c r="A276" s="1823"/>
      <c r="B276" s="1823"/>
      <c r="C276" s="1687"/>
      <c r="D276" s="344"/>
      <c r="E276" s="1031"/>
      <c r="F276" s="1031"/>
      <c r="G276" s="1031"/>
      <c r="H276" s="2577" t="s">
        <v>517</v>
      </c>
      <c r="I276" s="1739">
        <v>47484.46105324074</v>
      </c>
      <c r="J276" s="1773">
        <v>47848.461180555554</v>
      </c>
      <c r="K276" s="1778">
        <v>0</v>
      </c>
      <c r="L276" s="2271" t="s">
        <v>308</v>
      </c>
      <c r="M276" s="2318"/>
      <c r="N276" s="618"/>
      <c r="O276" s="1624"/>
      <c r="P276" s="1624"/>
      <c r="Q276" s="1635"/>
      <c r="R276" s="1635"/>
      <c r="S276" s="1635"/>
      <c r="T276" s="1635"/>
      <c r="U276" s="1635"/>
      <c r="V276" s="1635"/>
      <c r="W276" s="1635"/>
      <c r="X276" s="1635"/>
      <c r="Y276" s="1635"/>
      <c r="Z276" s="1635"/>
      <c r="AA276" s="1635"/>
      <c r="AB276" s="1635"/>
      <c r="AC276" s="1635"/>
      <c r="AD276" s="1635"/>
      <c r="AE276" s="1635"/>
      <c r="AF276" s="1635"/>
      <c r="AG276" s="1635"/>
      <c r="AH276" s="1635">
        <v>0</v>
      </c>
    </row>
    <row s="1635" customFormat="1" customHeight="1" ht="18.75">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18.75" hidden="1">
      <c r="A279" s="1780" t="s">
        <v>272</v>
      </c>
      <c r="B279" s="1780" t="s">
        <v>273</v>
      </c>
      <c r="C279" s="369"/>
      <c r="D279" s="2462"/>
      <c r="E279" s="2204"/>
      <c r="F279" s="2383" t="str">
        <f>INDEX(PT_DIFFERENTIATION_VTAR,MATCH(A279,PT_DIFFERENTIATION_VTAR_ID,0))</f>
        <v>Тариф на транспортировку сточных вод</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277</v>
      </c>
      <c r="B282" s="1780" t="s">
        <v>278</v>
      </c>
      <c r="C282" s="369"/>
      <c r="D282" s="2462"/>
      <c r="E282" s="2204"/>
      <c r="F282" s="2383" t="str">
        <f>INDEX(PT_DIFFERENTIATION_VTAR,MATCH(A282,PT_DIFFERENTIATION_VTAR_ID,0))</f>
        <v>Тариф на подключение (технологическое присоединение) к централизованной системе водоотведения</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1.05">
      <c r="A284" s="1780"/>
      <c r="B284" s="1780"/>
      <c r="C284" s="369" t="s">
        <v>1155</v>
      </c>
      <c r="D284" s="2462"/>
      <c r="E284" s="2204"/>
      <c r="F284" s="2383"/>
      <c r="G284" s="400"/>
      <c r="H284" s="1500"/>
      <c r="I284" s="651"/>
      <c r="J284" s="571"/>
      <c r="K284" s="1500"/>
      <c r="L284" s="214"/>
      <c r="M284" s="341"/>
      <c r="N284" s="334"/>
      <c r="O284" s="1624"/>
      <c r="P284" s="1624"/>
      <c r="AH284" s="1631">
        <v>1</v>
      </c>
    </row>
    <row customHeight="1" ht="27.299999999999997">
      <c r="A285" s="1780"/>
      <c r="B285" s="1780"/>
      <c r="D285" s="376"/>
      <c r="E285" s="147" t="s">
        <v>91</v>
      </c>
      <c r="F28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0"/>
      <c r="H285" s="2460"/>
      <c r="I285" s="2460"/>
      <c r="J285" s="2460"/>
      <c r="K285" s="2460"/>
      <c r="L285" s="2460"/>
      <c r="M285" s="297"/>
      <c r="N285" s="334"/>
      <c r="AH285" s="374">
        <v>26</v>
      </c>
    </row>
    <row s="1635" customFormat="1" customHeight="1" ht="60.75" hidden="1">
      <c r="A286" s="1780" t="s">
        <v>153</v>
      </c>
      <c r="B286" s="1780" t="s">
        <v>154</v>
      </c>
      <c r="C286" s="369"/>
      <c r="D286" s="2462"/>
      <c r="E286" s="2204"/>
      <c r="F286" s="2383"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7" t="str">
        <f>INDEX(PT_DIFFERENTIATION_NTAR,MATCH(B286,PT_DIFFERENTIATION_NTAR_ID,0))</f>
        <v/>
      </c>
      <c r="H286" s="1862"/>
      <c r="I286" s="1739"/>
      <c r="J286" s="1773"/>
      <c r="K286" s="1778"/>
      <c r="L286" s="1862" t="s">
        <v>308</v>
      </c>
      <c r="M28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4"/>
      <c r="O286" s="1624"/>
      <c r="P286" s="1624"/>
      <c r="AH286" s="1631">
        <v>0</v>
      </c>
    </row>
    <row s="1635" customFormat="1" customHeight="1" ht="18.75" hidden="1">
      <c r="A287" s="1780"/>
      <c r="B287" s="1780"/>
      <c r="C287" s="369" t="s">
        <v>1146</v>
      </c>
      <c r="D287" s="2462"/>
      <c r="E287" s="2204"/>
      <c r="F287" s="2383"/>
      <c r="G287" s="2427"/>
      <c r="H287" s="1500"/>
      <c r="I287" s="651" t="s">
        <v>1145</v>
      </c>
      <c r="J287" s="571"/>
      <c r="K287" s="1500"/>
      <c r="L287" s="214"/>
      <c r="M287" s="2170"/>
      <c r="N287" s="334"/>
      <c r="O287" s="1624"/>
      <c r="P287" s="1624"/>
      <c r="AH287" s="1631">
        <v>0</v>
      </c>
    </row>
    <row s="1635" customFormat="1" customHeight="1" ht="0.75" hidden="1">
      <c r="A288" s="1780"/>
      <c r="B288" s="1780"/>
      <c r="C288" s="369" t="s">
        <v>1155</v>
      </c>
      <c r="D288" s="2462"/>
      <c r="E288" s="2204"/>
      <c r="F288" s="2383"/>
      <c r="G288" s="400"/>
      <c r="H288" s="1500"/>
      <c r="I288" s="651"/>
      <c r="J288" s="571"/>
      <c r="K288" s="1500"/>
      <c r="L288" s="214"/>
      <c r="M288" s="2170"/>
      <c r="N288" s="334"/>
      <c r="O288" s="1624"/>
      <c r="P288" s="1624"/>
      <c r="AH288" s="1631">
        <v>0</v>
      </c>
    </row>
    <row s="1635" customFormat="1" customHeight="1" ht="45" hidden="1">
      <c r="A289" s="1780" t="s">
        <v>158</v>
      </c>
      <c r="B289" s="1780" t="s">
        <v>159</v>
      </c>
      <c r="C289" s="369"/>
      <c r="D289" s="2462"/>
      <c r="E289" s="2204"/>
      <c r="F289" s="2383" t="str">
        <f>INDEX(PT_DIFFERENTIATION_VTAR,MATCH(A289,PT_DIFFERENTIATION_VTAR_ID,0))</f>
        <v/>
      </c>
      <c r="G289" s="2427" t="str">
        <f>INDEX(PT_DIFFERENTIATION_NTAR,MATCH(B289,PT_DIFFERENTIATION_NTAR_ID,0))</f>
        <v/>
      </c>
      <c r="H289" s="1862"/>
      <c r="I289" s="1739"/>
      <c r="J289" s="1773"/>
      <c r="K289" s="1778"/>
      <c r="L289" s="1862" t="s">
        <v>308</v>
      </c>
      <c r="M289" s="2171"/>
      <c r="N289" s="334"/>
      <c r="O289" s="1624"/>
      <c r="P289" s="1624"/>
      <c r="AH289" s="1631">
        <v>0</v>
      </c>
    </row>
    <row s="1635" customFormat="1" customHeight="1" ht="18.75" hidden="1">
      <c r="A290" s="1780"/>
      <c r="B290" s="1780"/>
      <c r="C290" s="369" t="s">
        <v>1146</v>
      </c>
      <c r="D290" s="2462"/>
      <c r="E290" s="2204"/>
      <c r="F290" s="2383"/>
      <c r="G290" s="2427"/>
      <c r="H290" s="1500"/>
      <c r="I290" s="651" t="s">
        <v>1145</v>
      </c>
      <c r="J290" s="571"/>
      <c r="K290" s="1500"/>
      <c r="L290" s="214"/>
      <c r="M290" s="1861"/>
      <c r="N290" s="334"/>
      <c r="O290" s="1624"/>
      <c r="P290" s="1624"/>
      <c r="AH290" s="1631">
        <v>0</v>
      </c>
    </row>
    <row s="1635" customFormat="1" customHeight="1" ht="0.75" hidden="1">
      <c r="A291" s="1780"/>
      <c r="B291" s="1780"/>
      <c r="C291" s="369" t="s">
        <v>1155</v>
      </c>
      <c r="D291" s="2462"/>
      <c r="E291" s="2204"/>
      <c r="F291" s="2383"/>
      <c r="G291" s="400"/>
      <c r="H291" s="1500"/>
      <c r="I291" s="651"/>
      <c r="J291" s="571"/>
      <c r="K291" s="1500"/>
      <c r="L291" s="214"/>
      <c r="M291" s="341"/>
      <c r="N291" s="334"/>
      <c r="O291" s="1624"/>
      <c r="P291" s="1624"/>
      <c r="AH291" s="1631">
        <v>0</v>
      </c>
    </row>
    <row s="1635" customFormat="1" customHeight="1" ht="45" hidden="1">
      <c r="A292" s="1780" t="s">
        <v>165</v>
      </c>
      <c r="B292" s="1780" t="s">
        <v>166</v>
      </c>
      <c r="C292" s="369"/>
      <c r="D292" s="2462"/>
      <c r="E292" s="2204"/>
      <c r="F292" s="2383"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7" t="str">
        <f>INDEX(PT_DIFFERENTIATION_NTAR,MATCH(B292,PT_DIFFERENTIATION_NTAR_ID,0))</f>
        <v/>
      </c>
      <c r="H292" s="1862"/>
      <c r="I292" s="1739"/>
      <c r="J292" s="1773"/>
      <c r="K292" s="1778"/>
      <c r="L292" s="1862" t="s">
        <v>308</v>
      </c>
      <c r="M292" s="341"/>
      <c r="N292" s="334"/>
      <c r="O292" s="1624"/>
      <c r="P292" s="1624"/>
      <c r="AH292" s="1631">
        <v>0</v>
      </c>
    </row>
    <row s="1635" customFormat="1" customHeight="1" ht="18.75" hidden="1">
      <c r="A293" s="1780"/>
      <c r="B293" s="1780"/>
      <c r="C293" s="369" t="s">
        <v>1146</v>
      </c>
      <c r="D293" s="2462"/>
      <c r="E293" s="2204"/>
      <c r="F293" s="2383"/>
      <c r="G293" s="2427"/>
      <c r="H293" s="1500"/>
      <c r="I293" s="651" t="s">
        <v>1145</v>
      </c>
      <c r="J293" s="571"/>
      <c r="K293" s="1500"/>
      <c r="L293" s="214"/>
      <c r="M293" s="341"/>
      <c r="N293" s="334"/>
      <c r="O293" s="1624"/>
      <c r="P293" s="1624"/>
      <c r="AH293" s="1631">
        <v>0</v>
      </c>
    </row>
    <row s="1635" customFormat="1" customHeight="1" ht="0.75" hidden="1">
      <c r="A294" s="1780"/>
      <c r="B294" s="1780"/>
      <c r="C294" s="369" t="s">
        <v>1155</v>
      </c>
      <c r="D294" s="2462"/>
      <c r="E294" s="2204"/>
      <c r="F294" s="2383"/>
      <c r="G294" s="400"/>
      <c r="H294" s="1500"/>
      <c r="I294" s="651"/>
      <c r="J294" s="571"/>
      <c r="K294" s="1500"/>
      <c r="L294" s="214"/>
      <c r="M294" s="341"/>
      <c r="N294" s="334"/>
      <c r="O294" s="1624"/>
      <c r="P294" s="1624"/>
      <c r="AH294" s="1631">
        <v>0</v>
      </c>
    </row>
    <row s="1635" customFormat="1" customHeight="1" ht="45" hidden="1">
      <c r="A295" s="1780" t="s">
        <v>171</v>
      </c>
      <c r="B295" s="1780" t="s">
        <v>172</v>
      </c>
      <c r="C295" s="369"/>
      <c r="D295" s="2462"/>
      <c r="E295" s="2204"/>
      <c r="F295" s="2383"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27" t="str">
        <f>INDEX(PT_DIFFERENTIATION_NTAR,MATCH(B295,PT_DIFFERENTIATION_NTAR_ID,0))</f>
        <v/>
      </c>
      <c r="H295" s="1862"/>
      <c r="I295" s="1739"/>
      <c r="J295" s="1773"/>
      <c r="K295" s="1778"/>
      <c r="L295" s="1862" t="s">
        <v>308</v>
      </c>
      <c r="M295" s="341"/>
      <c r="N295" s="334"/>
      <c r="O295" s="1624"/>
      <c r="P295" s="1624"/>
      <c r="AH295" s="1631">
        <v>0</v>
      </c>
    </row>
    <row s="1635" customFormat="1" customHeight="1" ht="18.75" hidden="1">
      <c r="A296" s="1780"/>
      <c r="B296" s="1780"/>
      <c r="C296" s="369" t="s">
        <v>1146</v>
      </c>
      <c r="D296" s="2462"/>
      <c r="E296" s="2204"/>
      <c r="F296" s="2383"/>
      <c r="G296" s="2427"/>
      <c r="H296" s="1500"/>
      <c r="I296" s="651" t="s">
        <v>1145</v>
      </c>
      <c r="J296" s="571"/>
      <c r="K296" s="1500"/>
      <c r="L296" s="214"/>
      <c r="M296" s="341"/>
      <c r="N296" s="334"/>
      <c r="O296" s="1624"/>
      <c r="P296" s="1624"/>
      <c r="AH296" s="1631">
        <v>0</v>
      </c>
    </row>
    <row s="1635" customFormat="1" customHeight="1" ht="0.75" hidden="1">
      <c r="A297" s="1780"/>
      <c r="B297" s="1780"/>
      <c r="C297" s="369" t="s">
        <v>1155</v>
      </c>
      <c r="D297" s="2462"/>
      <c r="E297" s="2204"/>
      <c r="F297" s="2383"/>
      <c r="G297" s="400"/>
      <c r="H297" s="1500"/>
      <c r="I297" s="651"/>
      <c r="J297" s="571"/>
      <c r="K297" s="1500"/>
      <c r="L297" s="214"/>
      <c r="M297" s="341"/>
      <c r="N297" s="334"/>
      <c r="O297" s="1624"/>
      <c r="P297" s="1624"/>
      <c r="AH297" s="1631">
        <v>0</v>
      </c>
    </row>
    <row s="1635" customFormat="1" customHeight="1" ht="18.75" hidden="1">
      <c r="A298" s="1780" t="s">
        <v>177</v>
      </c>
      <c r="B298" s="1780" t="s">
        <v>178</v>
      </c>
      <c r="C298" s="369"/>
      <c r="D298" s="2462"/>
      <c r="E298" s="2204"/>
      <c r="F298" s="2383" t="str">
        <f>INDEX(PT_DIFFERENTIATION_VTAR,MATCH(A298,PT_DIFFERENTIATION_VTAR_ID,0))</f>
        <v>Тарифы на услуги по передаче тепловой энергии</v>
      </c>
      <c r="G298" s="2427" t="str">
        <f>INDEX(PT_DIFFERENTIATION_NTAR,MATCH(B298,PT_DIFFERENTIATION_NTAR_ID,0))</f>
        <v/>
      </c>
      <c r="H298" s="1862"/>
      <c r="I298" s="1739"/>
      <c r="J298" s="1773"/>
      <c r="K298" s="1778"/>
      <c r="L298" s="1862" t="s">
        <v>308</v>
      </c>
      <c r="M298" s="341"/>
      <c r="N298" s="334"/>
      <c r="O298" s="1624"/>
      <c r="P298" s="1624"/>
      <c r="AH298" s="1631">
        <v>0</v>
      </c>
    </row>
    <row s="1635" customFormat="1" customHeight="1" ht="18.75" hidden="1">
      <c r="A299" s="1780"/>
      <c r="B299" s="1780"/>
      <c r="C299" s="369" t="s">
        <v>1146</v>
      </c>
      <c r="D299" s="2462"/>
      <c r="E299" s="2204"/>
      <c r="F299" s="2383"/>
      <c r="G299" s="2427"/>
      <c r="H299" s="1500"/>
      <c r="I299" s="651" t="s">
        <v>1145</v>
      </c>
      <c r="J299" s="571"/>
      <c r="K299" s="1500"/>
      <c r="L299" s="214"/>
      <c r="M299" s="341"/>
      <c r="N299" s="334"/>
      <c r="O299" s="1624"/>
      <c r="P299" s="1624"/>
      <c r="AH299" s="1631">
        <v>0</v>
      </c>
    </row>
    <row s="1635" customFormat="1" customHeight="1" ht="0.75" hidden="1">
      <c r="A300" s="1780"/>
      <c r="B300" s="1780"/>
      <c r="C300" s="369" t="s">
        <v>1155</v>
      </c>
      <c r="D300" s="2462"/>
      <c r="E300" s="2204"/>
      <c r="F300" s="2383"/>
      <c r="G300" s="400"/>
      <c r="H300" s="1500"/>
      <c r="I300" s="651"/>
      <c r="J300" s="571"/>
      <c r="K300" s="1500"/>
      <c r="L300" s="214"/>
      <c r="M300" s="341"/>
      <c r="N300" s="334"/>
      <c r="O300" s="1624"/>
      <c r="P300" s="1624"/>
      <c r="AH300" s="1631">
        <v>0</v>
      </c>
    </row>
    <row s="1635" customFormat="1" customHeight="1" ht="18.75" hidden="1">
      <c r="A301" s="1780" t="s">
        <v>183</v>
      </c>
      <c r="B301" s="1780" t="s">
        <v>184</v>
      </c>
      <c r="C301" s="369"/>
      <c r="D301" s="2462"/>
      <c r="E301" s="2204"/>
      <c r="F301" s="2383" t="str">
        <f>INDEX(PT_DIFFERENTIATION_VTAR,MATCH(A301,PT_DIFFERENTIATION_VTAR_ID,0))</f>
        <v>Тарифы на услуги по передаче теплоносителя</v>
      </c>
      <c r="G301" s="2427" t="str">
        <f>INDEX(PT_DIFFERENTIATION_NTAR,MATCH(B301,PT_DIFFERENTIATION_NTAR_ID,0))</f>
        <v/>
      </c>
      <c r="H301" s="1862"/>
      <c r="I301" s="1739"/>
      <c r="J301" s="1773"/>
      <c r="K301" s="1778"/>
      <c r="L301" s="1862" t="s">
        <v>308</v>
      </c>
      <c r="M301" s="341"/>
      <c r="N301" s="334"/>
      <c r="O301" s="1624"/>
      <c r="P301" s="1624"/>
      <c r="AH301" s="1631">
        <v>0</v>
      </c>
    </row>
    <row s="1635" customFormat="1" customHeight="1" ht="18.75" hidden="1">
      <c r="A302" s="1780"/>
      <c r="B302" s="1780"/>
      <c r="C302" s="369" t="s">
        <v>1146</v>
      </c>
      <c r="D302" s="2462"/>
      <c r="E302" s="2204"/>
      <c r="F302" s="2383"/>
      <c r="G302" s="2427"/>
      <c r="H302" s="1500"/>
      <c r="I302" s="651" t="s">
        <v>1145</v>
      </c>
      <c r="J302" s="571"/>
      <c r="K302" s="1500"/>
      <c r="L302" s="214"/>
      <c r="M302" s="341"/>
      <c r="N302" s="334"/>
      <c r="O302" s="1624"/>
      <c r="P302" s="1624"/>
      <c r="AH302" s="1631">
        <v>0</v>
      </c>
    </row>
    <row s="1635" customFormat="1" customHeight="1" ht="0.75" hidden="1">
      <c r="A303" s="1780"/>
      <c r="B303" s="1780"/>
      <c r="C303" s="369" t="s">
        <v>1155</v>
      </c>
      <c r="D303" s="2462"/>
      <c r="E303" s="2204"/>
      <c r="F303" s="2383"/>
      <c r="G303" s="400"/>
      <c r="H303" s="1500"/>
      <c r="I303" s="651"/>
      <c r="J303" s="571"/>
      <c r="K303" s="1500"/>
      <c r="L303" s="214"/>
      <c r="M303" s="341"/>
      <c r="N303" s="334"/>
      <c r="O303" s="1624"/>
      <c r="P303" s="1624"/>
      <c r="AH303" s="1631">
        <v>0</v>
      </c>
    </row>
    <row s="1635" customFormat="1" customHeight="1" ht="18.75" hidden="1">
      <c r="A304" s="1780" t="s">
        <v>189</v>
      </c>
      <c r="B304" s="1780" t="s">
        <v>190</v>
      </c>
      <c r="C304" s="369"/>
      <c r="D304" s="2462"/>
      <c r="E304" s="2204"/>
      <c r="F304" s="2383"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27" t="str">
        <f>INDEX(PT_DIFFERENTIATION_NTAR,MATCH(B304,PT_DIFFERENTIATION_NTAR_ID,0))</f>
        <v/>
      </c>
      <c r="H304" s="1862"/>
      <c r="I304" s="1739"/>
      <c r="J304" s="1773"/>
      <c r="K304" s="1778"/>
      <c r="L304" s="1862" t="s">
        <v>308</v>
      </c>
      <c r="M304" s="341"/>
      <c r="N304" s="334"/>
      <c r="O304" s="1624"/>
      <c r="P304" s="1624"/>
      <c r="AH304" s="1631">
        <v>0</v>
      </c>
    </row>
    <row s="1635" customFormat="1" customHeight="1" ht="18.75" hidden="1">
      <c r="A305" s="1780"/>
      <c r="B305" s="1780"/>
      <c r="C305" s="369" t="s">
        <v>1146</v>
      </c>
      <c r="D305" s="2462"/>
      <c r="E305" s="2204"/>
      <c r="F305" s="2383"/>
      <c r="G305" s="2427"/>
      <c r="H305" s="1500"/>
      <c r="I305" s="651" t="s">
        <v>1145</v>
      </c>
      <c r="J305" s="571"/>
      <c r="K305" s="1500"/>
      <c r="L305" s="214"/>
      <c r="M305" s="341"/>
      <c r="N305" s="334"/>
      <c r="O305" s="1624"/>
      <c r="P305" s="1624"/>
      <c r="AH305" s="1631">
        <v>0</v>
      </c>
    </row>
    <row s="1635" customFormat="1" customHeight="1" ht="0.75" hidden="1">
      <c r="A306" s="1780"/>
      <c r="B306" s="1780"/>
      <c r="C306" s="369" t="s">
        <v>1155</v>
      </c>
      <c r="D306" s="2462"/>
      <c r="E306" s="2204"/>
      <c r="F306" s="2383"/>
      <c r="G306" s="400"/>
      <c r="H306" s="1500"/>
      <c r="I306" s="651"/>
      <c r="J306" s="571"/>
      <c r="K306" s="1500"/>
      <c r="L306" s="214"/>
      <c r="M306" s="341"/>
      <c r="N306" s="334"/>
      <c r="O306" s="1624"/>
      <c r="P306" s="1624"/>
      <c r="AH306" s="1631">
        <v>0</v>
      </c>
    </row>
    <row s="1635" customFormat="1" customHeight="1" ht="18.75" hidden="1">
      <c r="A307" s="1780" t="s">
        <v>195</v>
      </c>
      <c r="B307" s="1780" t="s">
        <v>196</v>
      </c>
      <c r="C307" s="369"/>
      <c r="D307" s="2462"/>
      <c r="E307" s="2204"/>
      <c r="F307" s="2383" t="str">
        <f>INDEX(PT_DIFFERENTIATION_VTAR,MATCH(A307,PT_DIFFERENTIATION_VTAR_ID,0))</f>
        <v>Плата за подключение (технологическое присоединение) к системе теплоснабжения</v>
      </c>
      <c r="G307" s="2427" t="str">
        <f>INDEX(PT_DIFFERENTIATION_NTAR,MATCH(B307,PT_DIFFERENTIATION_NTAR_ID,0))</f>
        <v/>
      </c>
      <c r="H307" s="1862"/>
      <c r="I307" s="1739"/>
      <c r="J307" s="1773"/>
      <c r="K307" s="1778"/>
      <c r="L307" s="1862" t="s">
        <v>308</v>
      </c>
      <c r="M307" s="341"/>
      <c r="N307" s="334"/>
      <c r="O307" s="1624"/>
      <c r="P307" s="1624"/>
      <c r="AH307" s="1631">
        <v>0</v>
      </c>
    </row>
    <row s="1635" customFormat="1" customHeight="1" ht="18.75" hidden="1">
      <c r="A308" s="1780"/>
      <c r="B308" s="1780"/>
      <c r="C308" s="369" t="s">
        <v>1146</v>
      </c>
      <c r="D308" s="2462"/>
      <c r="E308" s="2204"/>
      <c r="F308" s="2383"/>
      <c r="G308" s="2427"/>
      <c r="H308" s="1500"/>
      <c r="I308" s="651" t="s">
        <v>1145</v>
      </c>
      <c r="J308" s="571"/>
      <c r="K308" s="1500"/>
      <c r="L308" s="214"/>
      <c r="M308" s="341"/>
      <c r="N308" s="334"/>
      <c r="O308" s="1624"/>
      <c r="P308" s="1624"/>
      <c r="AH308" s="1631">
        <v>0</v>
      </c>
    </row>
    <row s="1635" customFormat="1" customHeight="1" ht="0.75" hidden="1">
      <c r="A309" s="1780"/>
      <c r="B309" s="1780"/>
      <c r="C309" s="369" t="s">
        <v>1155</v>
      </c>
      <c r="D309" s="2462"/>
      <c r="E309" s="2204"/>
      <c r="F309" s="2383"/>
      <c r="G309" s="400"/>
      <c r="H309" s="1500"/>
      <c r="I309" s="651"/>
      <c r="J309" s="571"/>
      <c r="K309" s="1500"/>
      <c r="L309" s="214"/>
      <c r="M309" s="341"/>
      <c r="N309" s="334"/>
      <c r="O309" s="1624"/>
      <c r="P309" s="1624"/>
      <c r="AH309" s="1631">
        <v>0</v>
      </c>
    </row>
    <row s="1635" customFormat="1" customHeight="1" ht="18.75" hidden="1">
      <c r="A310" s="1780" t="s">
        <v>201</v>
      </c>
      <c r="B310" s="1780" t="s">
        <v>202</v>
      </c>
      <c r="C310" s="369"/>
      <c r="D310" s="2462"/>
      <c r="E310" s="2204"/>
      <c r="F310" s="2383" t="str">
        <f>INDEX(PT_DIFFERENTIATION_VTAR,MATCH(A310,PT_DIFFERENTIATION_VTAR_ID,0))</f>
        <v>Плата за подключение (технологическое присоединение) к системе теплоснабжения (индивидуальная)</v>
      </c>
      <c r="G310" s="2427" t="str">
        <f>INDEX(PT_DIFFERENTIATION_NTAR,MATCH(B310,PT_DIFFERENTIATION_NTAR_ID,0))</f>
        <v/>
      </c>
      <c r="H310" s="1989"/>
      <c r="I310" s="1739"/>
      <c r="J310" s="1773"/>
      <c r="K310" s="1778"/>
      <c r="L310" s="1989" t="s">
        <v>308</v>
      </c>
      <c r="M310" s="341"/>
      <c r="N310" s="334"/>
      <c r="O310" s="1624"/>
      <c r="P310" s="1624"/>
      <c r="AH310" s="1631">
        <v>0</v>
      </c>
    </row>
    <row s="1635" customFormat="1" customHeight="1" ht="18.75" hidden="1">
      <c r="A311" s="1780"/>
      <c r="B311" s="1780"/>
      <c r="C311" s="369" t="s">
        <v>1146</v>
      </c>
      <c r="D311" s="2462"/>
      <c r="E311" s="2204"/>
      <c r="F311" s="2383"/>
      <c r="G311" s="2427"/>
      <c r="H311" s="1500"/>
      <c r="I311" s="651" t="s">
        <v>1145</v>
      </c>
      <c r="J311" s="571"/>
      <c r="K311" s="1500"/>
      <c r="L311" s="214"/>
      <c r="M311" s="341"/>
      <c r="N311" s="334"/>
      <c r="O311" s="1624"/>
      <c r="P311" s="1624"/>
      <c r="AH311" s="1631">
        <v>0</v>
      </c>
    </row>
    <row s="1635" customFormat="1" customHeight="1" ht="0.75" hidden="1">
      <c r="A312" s="1780"/>
      <c r="B312" s="1780"/>
      <c r="C312" s="369" t="s">
        <v>1155</v>
      </c>
      <c r="D312" s="2462"/>
      <c r="E312" s="2204"/>
      <c r="F312" s="2383"/>
      <c r="G312" s="400"/>
      <c r="H312" s="1500"/>
      <c r="I312" s="651"/>
      <c r="J312" s="571"/>
      <c r="K312" s="1500"/>
      <c r="L312" s="214"/>
      <c r="M312" s="341"/>
      <c r="N312" s="334"/>
      <c r="O312" s="1624"/>
      <c r="P312" s="1624"/>
      <c r="AH312" s="1631">
        <v>0</v>
      </c>
    </row>
    <row s="1635" customFormat="1" customHeight="1" ht="18.75" hidden="1">
      <c r="A313" s="1780" t="s">
        <v>221</v>
      </c>
      <c r="B313" s="1780" t="s">
        <v>222</v>
      </c>
      <c r="C313" s="369"/>
      <c r="D313" s="2462"/>
      <c r="E313" s="2204"/>
      <c r="F313" s="2383" t="str">
        <f>INDEX(PT_DIFFERENTIATION_VTAR,MATCH(A313,PT_DIFFERENTIATION_VTAR_ID,0))</f>
        <v>Тариф на питьевую воду (питьевое водоснабжение)</v>
      </c>
      <c r="G313" s="2427" t="str">
        <f>INDEX(PT_DIFFERENTIATION_NTAR,MATCH(B313,PT_DIFFERENTIATION_NTAR_ID,0))</f>
        <v/>
      </c>
      <c r="H313" s="1862"/>
      <c r="I313" s="1739"/>
      <c r="J313" s="1773"/>
      <c r="K313" s="1778"/>
      <c r="L313" s="1862" t="s">
        <v>308</v>
      </c>
      <c r="M313" s="341"/>
      <c r="N313" s="334"/>
      <c r="O313" s="1624"/>
      <c r="P313" s="1624"/>
      <c r="AH313" s="1631">
        <v>0</v>
      </c>
    </row>
    <row s="1635" customFormat="1" customHeight="1" ht="18.75" hidden="1">
      <c r="A314" s="1780"/>
      <c r="B314" s="1780"/>
      <c r="C314" s="369" t="s">
        <v>1146</v>
      </c>
      <c r="D314" s="2462"/>
      <c r="E314" s="2204"/>
      <c r="F314" s="2383"/>
      <c r="G314" s="2427"/>
      <c r="H314" s="1500"/>
      <c r="I314" s="651" t="s">
        <v>1145</v>
      </c>
      <c r="J314" s="571"/>
      <c r="K314" s="1500"/>
      <c r="L314" s="214"/>
      <c r="M314" s="341"/>
      <c r="N314" s="334"/>
      <c r="O314" s="1624"/>
      <c r="P314" s="1624"/>
      <c r="AH314" s="1631">
        <v>0</v>
      </c>
    </row>
    <row s="1635" customFormat="1" customHeight="1" ht="0.75" hidden="1">
      <c r="A315" s="1780"/>
      <c r="B315" s="1780"/>
      <c r="C315" s="369" t="s">
        <v>1155</v>
      </c>
      <c r="D315" s="2462"/>
      <c r="E315" s="2204"/>
      <c r="F315" s="2383"/>
      <c r="G315" s="400"/>
      <c r="H315" s="1500"/>
      <c r="I315" s="651"/>
      <c r="J315" s="571"/>
      <c r="K315" s="1500"/>
      <c r="L315" s="214"/>
      <c r="M315" s="341"/>
      <c r="N315" s="334"/>
      <c r="O315" s="1624"/>
      <c r="P315" s="1624"/>
      <c r="AH315" s="1631">
        <v>0</v>
      </c>
    </row>
    <row s="1635" customFormat="1" customHeight="1" ht="18.75" hidden="1">
      <c r="A316" s="1780" t="s">
        <v>226</v>
      </c>
      <c r="B316" s="1780" t="s">
        <v>227</v>
      </c>
      <c r="C316" s="369"/>
      <c r="D316" s="2462"/>
      <c r="E316" s="2204"/>
      <c r="F316" s="2383" t="str">
        <f>INDEX(PT_DIFFERENTIATION_VTAR,MATCH(A316,PT_DIFFERENTIATION_VTAR_ID,0))</f>
        <v>Тариф на техническую воду</v>
      </c>
      <c r="G316" s="2427" t="str">
        <f>INDEX(PT_DIFFERENTIATION_NTAR,MATCH(B316,PT_DIFFERENTIATION_NTAR_ID,0))</f>
        <v/>
      </c>
      <c r="H316" s="1862"/>
      <c r="I316" s="1739"/>
      <c r="J316" s="1773"/>
      <c r="K316" s="1778"/>
      <c r="L316" s="1862" t="s">
        <v>308</v>
      </c>
      <c r="M316" s="341"/>
      <c r="N316" s="334"/>
      <c r="O316" s="1624"/>
      <c r="P316" s="1624"/>
      <c r="AH316" s="1631">
        <v>0</v>
      </c>
    </row>
    <row s="1635" customFormat="1" customHeight="1" ht="18.75" hidden="1">
      <c r="A317" s="1780"/>
      <c r="B317" s="1780"/>
      <c r="C317" s="369" t="s">
        <v>1146</v>
      </c>
      <c r="D317" s="2462"/>
      <c r="E317" s="2204"/>
      <c r="F317" s="2383"/>
      <c r="G317" s="2427"/>
      <c r="H317" s="1500"/>
      <c r="I317" s="651" t="s">
        <v>1145</v>
      </c>
      <c r="J317" s="571"/>
      <c r="K317" s="1500"/>
      <c r="L317" s="214"/>
      <c r="M317" s="341"/>
      <c r="N317" s="334"/>
      <c r="O317" s="1624"/>
      <c r="P317" s="1624"/>
      <c r="AH317" s="1631">
        <v>0</v>
      </c>
    </row>
    <row s="1635" customFormat="1" customHeight="1" ht="0.75" hidden="1">
      <c r="A318" s="1780"/>
      <c r="B318" s="1780"/>
      <c r="C318" s="369" t="s">
        <v>1155</v>
      </c>
      <c r="D318" s="2462"/>
      <c r="E318" s="2204"/>
      <c r="F318" s="2383"/>
      <c r="G318" s="400"/>
      <c r="H318" s="1500"/>
      <c r="I318" s="651"/>
      <c r="J318" s="571"/>
      <c r="K318" s="1500"/>
      <c r="L318" s="214"/>
      <c r="M318" s="341"/>
      <c r="N318" s="334"/>
      <c r="O318" s="1624"/>
      <c r="P318" s="1624"/>
      <c r="AH318" s="1631">
        <v>0</v>
      </c>
    </row>
    <row s="1635" customFormat="1" customHeight="1" ht="18.75" hidden="1">
      <c r="A319" s="1780" t="s">
        <v>231</v>
      </c>
      <c r="B319" s="1780" t="s">
        <v>232</v>
      </c>
      <c r="C319" s="369"/>
      <c r="D319" s="2462"/>
      <c r="E319" s="2204"/>
      <c r="F319" s="2383" t="str">
        <f>INDEX(PT_DIFFERENTIATION_VTAR,MATCH(A319,PT_DIFFERENTIATION_VTAR_ID,0))</f>
        <v>Тариф на транспортировку воды</v>
      </c>
      <c r="G319" s="2427" t="str">
        <f>INDEX(PT_DIFFERENTIATION_NTAR,MATCH(B319,PT_DIFFERENTIATION_NTAR_ID,0))</f>
        <v/>
      </c>
      <c r="H319" s="1862"/>
      <c r="I319" s="1739"/>
      <c r="J319" s="1773"/>
      <c r="K319" s="1778"/>
      <c r="L319" s="1862" t="s">
        <v>308</v>
      </c>
      <c r="M319" s="341"/>
      <c r="N319" s="334"/>
      <c r="O319" s="1624"/>
      <c r="P319" s="1624"/>
      <c r="AH319" s="1631">
        <v>0</v>
      </c>
    </row>
    <row s="1635" customFormat="1" customHeight="1" ht="18.75" hidden="1">
      <c r="A320" s="1780"/>
      <c r="B320" s="1780"/>
      <c r="C320" s="369" t="s">
        <v>1146</v>
      </c>
      <c r="D320" s="2462"/>
      <c r="E320" s="2204"/>
      <c r="F320" s="2383"/>
      <c r="G320" s="2427"/>
      <c r="H320" s="1500"/>
      <c r="I320" s="651" t="s">
        <v>1145</v>
      </c>
      <c r="J320" s="571"/>
      <c r="K320" s="1500"/>
      <c r="L320" s="214"/>
      <c r="M320" s="341"/>
      <c r="N320" s="334"/>
      <c r="O320" s="1624"/>
      <c r="P320" s="1624"/>
      <c r="AH320" s="1631">
        <v>0</v>
      </c>
    </row>
    <row s="1635" customFormat="1" customHeight="1" ht="0.75" hidden="1">
      <c r="A321" s="1780"/>
      <c r="B321" s="1780"/>
      <c r="C321" s="369" t="s">
        <v>1155</v>
      </c>
      <c r="D321" s="2462"/>
      <c r="E321" s="2204"/>
      <c r="F321" s="2383"/>
      <c r="G321" s="400"/>
      <c r="H321" s="1500"/>
      <c r="I321" s="651"/>
      <c r="J321" s="571"/>
      <c r="K321" s="1500"/>
      <c r="L321" s="214"/>
      <c r="M321" s="341"/>
      <c r="N321" s="334"/>
      <c r="O321" s="1624"/>
      <c r="P321" s="1624"/>
      <c r="AH321" s="1631">
        <v>0</v>
      </c>
    </row>
    <row s="1635" customFormat="1" customHeight="1" ht="18.75" hidden="1">
      <c r="A322" s="1780" t="s">
        <v>236</v>
      </c>
      <c r="B322" s="1780" t="s">
        <v>237</v>
      </c>
      <c r="C322" s="369"/>
      <c r="D322" s="2462"/>
      <c r="E322" s="2204"/>
      <c r="F322" s="2383" t="str">
        <f>INDEX(PT_DIFFERENTIATION_VTAR,MATCH(A322,PT_DIFFERENTIATION_VTAR_ID,0))</f>
        <v>Тариф на подвоз воды</v>
      </c>
      <c r="G322" s="2427" t="str">
        <f>INDEX(PT_DIFFERENTIATION_NTAR,MATCH(B322,PT_DIFFERENTIATION_NTAR_ID,0))</f>
        <v/>
      </c>
      <c r="H322" s="1862"/>
      <c r="I322" s="1739"/>
      <c r="J322" s="1773"/>
      <c r="K322" s="1778"/>
      <c r="L322" s="1862" t="s">
        <v>308</v>
      </c>
      <c r="M322" s="341"/>
      <c r="N322" s="334"/>
      <c r="O322" s="1624"/>
      <c r="P322" s="1624"/>
      <c r="AH322" s="1631">
        <v>0</v>
      </c>
    </row>
    <row s="1635" customFormat="1" customHeight="1" ht="18.75" hidden="1">
      <c r="A323" s="1780"/>
      <c r="B323" s="1780"/>
      <c r="C323" s="369" t="s">
        <v>1146</v>
      </c>
      <c r="D323" s="2462"/>
      <c r="E323" s="2204"/>
      <c r="F323" s="2383"/>
      <c r="G323" s="2427"/>
      <c r="H323" s="1500"/>
      <c r="I323" s="651" t="s">
        <v>1145</v>
      </c>
      <c r="J323" s="571"/>
      <c r="K323" s="1500"/>
      <c r="L323" s="214"/>
      <c r="M323" s="341"/>
      <c r="N323" s="334"/>
      <c r="O323" s="1624"/>
      <c r="P323" s="1624"/>
      <c r="AH323" s="1631">
        <v>0</v>
      </c>
    </row>
    <row s="1635" customFormat="1" customHeight="1" ht="0.75" hidden="1">
      <c r="A324" s="1780"/>
      <c r="B324" s="1780"/>
      <c r="C324" s="369" t="s">
        <v>1155</v>
      </c>
      <c r="D324" s="2462"/>
      <c r="E324" s="2204"/>
      <c r="F324" s="2383"/>
      <c r="G324" s="400"/>
      <c r="H324" s="1500"/>
      <c r="I324" s="651"/>
      <c r="J324" s="571"/>
      <c r="K324" s="1500"/>
      <c r="L324" s="214"/>
      <c r="M324" s="341"/>
      <c r="N324" s="334"/>
      <c r="O324" s="1624"/>
      <c r="P324" s="1624"/>
      <c r="AH324" s="1631">
        <v>0</v>
      </c>
    </row>
    <row s="1635" customFormat="1" customHeight="1" ht="18.75" hidden="1">
      <c r="A325" s="1780" t="s">
        <v>241</v>
      </c>
      <c r="B325" s="1780" t="s">
        <v>242</v>
      </c>
      <c r="C325" s="369"/>
      <c r="D325" s="2462"/>
      <c r="E325" s="2204"/>
      <c r="F325" s="2383"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27" t="str">
        <f>INDEX(PT_DIFFERENTIATION_NTAR,MATCH(B325,PT_DIFFERENTIATION_NTAR_ID,0))</f>
        <v/>
      </c>
      <c r="H325" s="1862"/>
      <c r="I325" s="1739"/>
      <c r="J325" s="1773"/>
      <c r="K325" s="1778"/>
      <c r="L325" s="1862" t="s">
        <v>308</v>
      </c>
      <c r="M325" s="341"/>
      <c r="N325" s="334"/>
      <c r="O325" s="1624"/>
      <c r="P325" s="1624"/>
      <c r="AH325" s="1631">
        <v>0</v>
      </c>
    </row>
    <row s="1635" customFormat="1" customHeight="1" ht="18.75" hidden="1">
      <c r="A326" s="1780"/>
      <c r="B326" s="1780"/>
      <c r="C326" s="369" t="s">
        <v>1146</v>
      </c>
      <c r="D326" s="2462"/>
      <c r="E326" s="2204"/>
      <c r="F326" s="2383"/>
      <c r="G326" s="2427"/>
      <c r="H326" s="1500"/>
      <c r="I326" s="651" t="s">
        <v>1145</v>
      </c>
      <c r="J326" s="571"/>
      <c r="K326" s="1500"/>
      <c r="L326" s="214"/>
      <c r="M326" s="341"/>
      <c r="N326" s="334"/>
      <c r="O326" s="1624"/>
      <c r="P326" s="1624"/>
      <c r="AH326" s="1631">
        <v>0</v>
      </c>
    </row>
    <row s="1635" customFormat="1" customHeight="1" ht="0.75" hidden="1">
      <c r="A327" s="1780"/>
      <c r="B327" s="1780"/>
      <c r="C327" s="369" t="s">
        <v>1155</v>
      </c>
      <c r="D327" s="2462"/>
      <c r="E327" s="2204"/>
      <c r="F327" s="2383"/>
      <c r="G327" s="400"/>
      <c r="H327" s="1500"/>
      <c r="I327" s="651"/>
      <c r="J327" s="571"/>
      <c r="K327" s="1500"/>
      <c r="L327" s="214"/>
      <c r="M327" s="341"/>
      <c r="N327" s="334"/>
      <c r="O327" s="1624"/>
      <c r="P327" s="1624"/>
      <c r="AH327" s="1631">
        <v>0</v>
      </c>
    </row>
    <row s="1635" customFormat="1" customHeight="1" ht="18.75" hidden="1">
      <c r="A328" s="1780" t="s">
        <v>246</v>
      </c>
      <c r="B328" s="1780" t="s">
        <v>247</v>
      </c>
      <c r="C328" s="369"/>
      <c r="D328" s="2462"/>
      <c r="E328" s="2204"/>
      <c r="F328" s="2383" t="str">
        <f>INDEX(PT_DIFFERENTIATION_VTAR,MATCH(A328,PT_DIFFERENTIATION_VTAR_ID,0))</f>
        <v>Тариф на горячую воду (горячее водоснабжение)</v>
      </c>
      <c r="G328" s="2427" t="str">
        <f>INDEX(PT_DIFFERENTIATION_NTAR,MATCH(B328,PT_DIFFERENTIATION_NTAR_ID,0))</f>
        <v/>
      </c>
      <c r="H328" s="1862"/>
      <c r="I328" s="1739"/>
      <c r="J328" s="1773"/>
      <c r="K328" s="1778"/>
      <c r="L328" s="1862" t="s">
        <v>308</v>
      </c>
      <c r="M328" s="341"/>
      <c r="N328" s="334"/>
      <c r="O328" s="1624"/>
      <c r="P328" s="1624"/>
      <c r="AH328" s="1631">
        <v>0</v>
      </c>
    </row>
    <row s="1635" customFormat="1" customHeight="1" ht="18.75" hidden="1">
      <c r="A329" s="1780"/>
      <c r="B329" s="1780"/>
      <c r="C329" s="369" t="s">
        <v>1146</v>
      </c>
      <c r="D329" s="2462"/>
      <c r="E329" s="2204"/>
      <c r="F329" s="2383"/>
      <c r="G329" s="2427"/>
      <c r="H329" s="1500"/>
      <c r="I329" s="651" t="s">
        <v>1145</v>
      </c>
      <c r="J329" s="571"/>
      <c r="K329" s="1500"/>
      <c r="L329" s="214"/>
      <c r="M329" s="341"/>
      <c r="N329" s="334"/>
      <c r="O329" s="1624"/>
      <c r="P329" s="1624"/>
      <c r="AH329" s="1631">
        <v>0</v>
      </c>
    </row>
    <row s="1635" customFormat="1" customHeight="1" ht="0.75" hidden="1">
      <c r="A330" s="1780"/>
      <c r="B330" s="1780"/>
      <c r="C330" s="369" t="s">
        <v>1155</v>
      </c>
      <c r="D330" s="2462"/>
      <c r="E330" s="2204"/>
      <c r="F330" s="2383"/>
      <c r="G330" s="400"/>
      <c r="H330" s="1500"/>
      <c r="I330" s="651"/>
      <c r="J330" s="571"/>
      <c r="K330" s="1500"/>
      <c r="L330" s="214"/>
      <c r="M330" s="341"/>
      <c r="N330" s="334"/>
      <c r="O330" s="1624"/>
      <c r="P330" s="1624"/>
      <c r="AH330" s="1631">
        <v>0</v>
      </c>
    </row>
    <row s="1635" customFormat="1" customHeight="1" ht="18.75" hidden="1">
      <c r="A331" s="1780" t="s">
        <v>251</v>
      </c>
      <c r="B331" s="1780" t="s">
        <v>252</v>
      </c>
      <c r="C331" s="369"/>
      <c r="D331" s="2462"/>
      <c r="E331" s="2204"/>
      <c r="F331" s="2383" t="str">
        <f>INDEX(PT_DIFFERENTIATION_VTAR,MATCH(A331,PT_DIFFERENTIATION_VTAR_ID,0))</f>
        <v>Тариф на транспортировку горячей воды</v>
      </c>
      <c r="G331" s="2427" t="str">
        <f>INDEX(PT_DIFFERENTIATION_NTAR,MATCH(B331,PT_DIFFERENTIATION_NTAR_ID,0))</f>
        <v/>
      </c>
      <c r="H331" s="1862"/>
      <c r="I331" s="1739"/>
      <c r="J331" s="1773"/>
      <c r="K331" s="1778"/>
      <c r="L331" s="1862" t="s">
        <v>308</v>
      </c>
      <c r="M331" s="341"/>
      <c r="N331" s="334"/>
      <c r="O331" s="1624"/>
      <c r="P331" s="1624"/>
      <c r="AH331" s="1631">
        <v>0</v>
      </c>
    </row>
    <row s="1635" customFormat="1" customHeight="1" ht="18.75" hidden="1">
      <c r="A332" s="1780"/>
      <c r="B332" s="1780"/>
      <c r="C332" s="369" t="s">
        <v>1146</v>
      </c>
      <c r="D332" s="2462"/>
      <c r="E332" s="2204"/>
      <c r="F332" s="2383"/>
      <c r="G332" s="2427"/>
      <c r="H332" s="1500"/>
      <c r="I332" s="651" t="s">
        <v>1145</v>
      </c>
      <c r="J332" s="571"/>
      <c r="K332" s="1500"/>
      <c r="L332" s="214"/>
      <c r="M332" s="341"/>
      <c r="N332" s="334"/>
      <c r="O332" s="1624"/>
      <c r="P332" s="1624"/>
      <c r="AH332" s="1631">
        <v>0</v>
      </c>
    </row>
    <row s="1635" customFormat="1" customHeight="1" ht="0.75" hidden="1">
      <c r="A333" s="1780"/>
      <c r="B333" s="1780"/>
      <c r="C333" s="369" t="s">
        <v>1155</v>
      </c>
      <c r="D333" s="2462"/>
      <c r="E333" s="2204"/>
      <c r="F333" s="2383"/>
      <c r="G333" s="400"/>
      <c r="H333" s="1500"/>
      <c r="I333" s="651"/>
      <c r="J333" s="571"/>
      <c r="K333" s="1500"/>
      <c r="L333" s="214"/>
      <c r="M333" s="341"/>
      <c r="N333" s="334"/>
      <c r="O333" s="1624"/>
      <c r="P333" s="1624"/>
      <c r="AH333" s="1631">
        <v>0</v>
      </c>
    </row>
    <row s="1635" customFormat="1" customHeight="1" ht="18.75" hidden="1">
      <c r="A334" s="1780" t="s">
        <v>256</v>
      </c>
      <c r="B334" s="1780" t="s">
        <v>257</v>
      </c>
      <c r="C334" s="369"/>
      <c r="D334" s="2462"/>
      <c r="E334" s="2204"/>
      <c r="F334" s="2383"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27" t="str">
        <f>INDEX(PT_DIFFERENTIATION_NTAR,MATCH(B334,PT_DIFFERENTIATION_NTAR_ID,0))</f>
        <v/>
      </c>
      <c r="H334" s="1862"/>
      <c r="I334" s="1739"/>
      <c r="J334" s="1773"/>
      <c r="K334" s="1778"/>
      <c r="L334" s="1862" t="s">
        <v>308</v>
      </c>
      <c r="M334" s="341"/>
      <c r="N334" s="334"/>
      <c r="O334" s="1624"/>
      <c r="P334" s="1624"/>
      <c r="AH334" s="1631">
        <v>0</v>
      </c>
    </row>
    <row s="1635" customFormat="1" customHeight="1" ht="18.75" hidden="1">
      <c r="A335" s="1780"/>
      <c r="B335" s="1780"/>
      <c r="C335" s="369" t="s">
        <v>1146</v>
      </c>
      <c r="D335" s="2462"/>
      <c r="E335" s="2204"/>
      <c r="F335" s="2383"/>
      <c r="G335" s="2427"/>
      <c r="H335" s="1500"/>
      <c r="I335" s="651" t="s">
        <v>1145</v>
      </c>
      <c r="J335" s="571"/>
      <c r="K335" s="1500"/>
      <c r="L335" s="214"/>
      <c r="M335" s="341"/>
      <c r="N335" s="334"/>
      <c r="O335" s="1624"/>
      <c r="P335" s="1624"/>
      <c r="AH335" s="1631">
        <v>0</v>
      </c>
    </row>
    <row s="1635" customFormat="1" customHeight="1" ht="0.75" hidden="1">
      <c r="A336" s="1780"/>
      <c r="B336" s="1780"/>
      <c r="C336" s="369" t="s">
        <v>1155</v>
      </c>
      <c r="D336" s="2462"/>
      <c r="E336" s="2204"/>
      <c r="F336" s="2383"/>
      <c r="G336" s="400"/>
      <c r="H336" s="1500"/>
      <c r="I336" s="651"/>
      <c r="J336" s="571"/>
      <c r="K336" s="1500"/>
      <c r="L336" s="214"/>
      <c r="M336" s="341"/>
      <c r="N336" s="334"/>
      <c r="O336" s="1624"/>
      <c r="P336" s="1624"/>
      <c r="AH336" s="1631">
        <v>0</v>
      </c>
    </row>
    <row s="1635" customFormat="1" customHeight="1" ht="18.75">
      <c r="A337" s="1780" t="s">
        <v>264</v>
      </c>
      <c r="B337" s="1780" t="s">
        <v>265</v>
      </c>
      <c r="C337" s="369"/>
      <c r="D337" s="2462"/>
      <c r="E337" s="2204"/>
      <c r="F337" s="2383" t="str">
        <f>INDEX(PT_DIFFERENTIATION_VTAR,MATCH(A337,PT_DIFFERENTIATION_VTAR_ID,0))</f>
        <v>Тариф на водоотведение</v>
      </c>
      <c r="G337" s="2427" t="str">
        <f>INDEX(PT_DIFFERENTIATION_NTAR,MATCH(B337,PT_DIFFERENTIATION_NTAR_ID,0))</f>
        <v>Тариф нва водоотведение</v>
      </c>
      <c r="H337" s="1862"/>
      <c r="I337" s="1739">
        <v>46023.45234953704</v>
      </c>
      <c r="J337" s="1773">
        <v>46387.45244212963</v>
      </c>
      <c r="K337" s="1778">
        <v>0</v>
      </c>
      <c r="L337" s="1862" t="s">
        <v>308</v>
      </c>
      <c r="M337" s="341"/>
      <c r="N337" s="334"/>
      <c r="O337" s="1624"/>
      <c r="P337" s="1624"/>
      <c r="AH337" s="1631">
        <v>0</v>
      </c>
    </row>
    <row s="1635" customFormat="1" customHeight="1" ht="56.25">
      <c r="A338" s="1823"/>
      <c r="B338" s="1823"/>
      <c r="C338" s="1687"/>
      <c r="D338" s="344"/>
      <c r="E338" s="1031"/>
      <c r="F338" s="1031"/>
      <c r="G338" s="1031"/>
      <c r="H338" s="2577" t="s">
        <v>517</v>
      </c>
      <c r="I338" s="1739">
        <v>46388.45465277778</v>
      </c>
      <c r="J338" s="1773">
        <v>46752.45475694445</v>
      </c>
      <c r="K338" s="1778">
        <v>0</v>
      </c>
      <c r="L338" s="2271" t="s">
        <v>308</v>
      </c>
      <c r="M338" s="2318"/>
      <c r="N338" s="618"/>
      <c r="O338" s="1624"/>
      <c r="P338" s="1624"/>
      <c r="Q338" s="1635"/>
      <c r="R338" s="1635"/>
      <c r="S338" s="1635"/>
      <c r="T338" s="1635"/>
      <c r="U338" s="1635"/>
      <c r="V338" s="1635"/>
      <c r="W338" s="1635"/>
      <c r="X338" s="1635"/>
      <c r="Y338" s="1635"/>
      <c r="Z338" s="1635"/>
      <c r="AA338" s="1635"/>
      <c r="AB338" s="1635"/>
      <c r="AC338" s="1635"/>
      <c r="AD338" s="1635"/>
      <c r="AE338" s="1635"/>
      <c r="AF338" s="1635"/>
      <c r="AG338" s="1635"/>
      <c r="AH338" s="1635">
        <v>0</v>
      </c>
    </row>
    <row s="1635" customFormat="1" customHeight="1" ht="56.25">
      <c r="A339" s="1823"/>
      <c r="B339" s="1823"/>
      <c r="C339" s="1687"/>
      <c r="D339" s="344"/>
      <c r="E339" s="1031"/>
      <c r="F339" s="1031"/>
      <c r="G339" s="1031"/>
      <c r="H339" s="2577" t="s">
        <v>517</v>
      </c>
      <c r="I339" s="1739">
        <v>46753.456770833334</v>
      </c>
      <c r="J339" s="1773">
        <v>47118.45688657407</v>
      </c>
      <c r="K339" s="1778">
        <v>0</v>
      </c>
      <c r="L339" s="2271" t="s">
        <v>308</v>
      </c>
      <c r="M339" s="2318"/>
      <c r="N339" s="618"/>
      <c r="O339" s="1624"/>
      <c r="P339" s="1624"/>
      <c r="Q339" s="1635"/>
      <c r="R339" s="1635"/>
      <c r="S339" s="1635"/>
      <c r="T339" s="1635"/>
      <c r="U339" s="1635"/>
      <c r="V339" s="1635"/>
      <c r="W339" s="1635"/>
      <c r="X339" s="1635"/>
      <c r="Y339" s="1635"/>
      <c r="Z339" s="1635"/>
      <c r="AA339" s="1635"/>
      <c r="AB339" s="1635"/>
      <c r="AC339" s="1635"/>
      <c r="AD339" s="1635"/>
      <c r="AE339" s="1635"/>
      <c r="AF339" s="1635"/>
      <c r="AG339" s="1635"/>
      <c r="AH339" s="1635">
        <v>0</v>
      </c>
    </row>
    <row s="1635" customFormat="1" customHeight="1" ht="56.25">
      <c r="A340" s="1823"/>
      <c r="B340" s="1823"/>
      <c r="C340" s="1687"/>
      <c r="D340" s="344"/>
      <c r="E340" s="1031"/>
      <c r="F340" s="1031"/>
      <c r="G340" s="1031"/>
      <c r="H340" s="2577" t="s">
        <v>517</v>
      </c>
      <c r="I340" s="1739">
        <v>47119.458865740744</v>
      </c>
      <c r="J340" s="1773">
        <v>47483.45900462963</v>
      </c>
      <c r="K340" s="1778">
        <v>0</v>
      </c>
      <c r="L340" s="2271" t="s">
        <v>308</v>
      </c>
      <c r="M340" s="2318"/>
      <c r="N340" s="618"/>
      <c r="O340" s="1624"/>
      <c r="P340" s="1624"/>
      <c r="Q340" s="1635"/>
      <c r="R340" s="1635"/>
      <c r="S340" s="1635"/>
      <c r="T340" s="1635"/>
      <c r="U340" s="1635"/>
      <c r="V340" s="1635"/>
      <c r="W340" s="1635"/>
      <c r="X340" s="1635"/>
      <c r="Y340" s="1635"/>
      <c r="Z340" s="1635"/>
      <c r="AA340" s="1635"/>
      <c r="AB340" s="1635"/>
      <c r="AC340" s="1635"/>
      <c r="AD340" s="1635"/>
      <c r="AE340" s="1635"/>
      <c r="AF340" s="1635"/>
      <c r="AG340" s="1635"/>
      <c r="AH340" s="1635">
        <v>0</v>
      </c>
    </row>
    <row s="1635" customFormat="1" customHeight="1" ht="56.25">
      <c r="A341" s="1823"/>
      <c r="B341" s="1823"/>
      <c r="C341" s="1687"/>
      <c r="D341" s="344"/>
      <c r="E341" s="1031"/>
      <c r="F341" s="1031"/>
      <c r="G341" s="1031"/>
      <c r="H341" s="2577" t="s">
        <v>517</v>
      </c>
      <c r="I341" s="1739">
        <v>47484.46136574074</v>
      </c>
      <c r="J341" s="1773">
        <v>47848.461481481485</v>
      </c>
      <c r="K341" s="1778">
        <v>0</v>
      </c>
      <c r="L341" s="2271" t="s">
        <v>308</v>
      </c>
      <c r="M341" s="2318"/>
      <c r="N341" s="618"/>
      <c r="O341" s="1624"/>
      <c r="P341" s="1624"/>
      <c r="Q341" s="1635"/>
      <c r="R341" s="1635"/>
      <c r="S341" s="1635"/>
      <c r="T341" s="1635"/>
      <c r="U341" s="1635"/>
      <c r="V341" s="1635"/>
      <c r="W341" s="1635"/>
      <c r="X341" s="1635"/>
      <c r="Y341" s="1635"/>
      <c r="Z341" s="1635"/>
      <c r="AA341" s="1635"/>
      <c r="AB341" s="1635"/>
      <c r="AC341" s="1635"/>
      <c r="AD341" s="1635"/>
      <c r="AE341" s="1635"/>
      <c r="AF341" s="1635"/>
      <c r="AG341" s="1635"/>
      <c r="AH341" s="1635">
        <v>0</v>
      </c>
    </row>
    <row s="1635" customFormat="1" customHeight="1" ht="18.75">
      <c r="A342" s="1780"/>
      <c r="B342" s="1780"/>
      <c r="C342" s="369" t="s">
        <v>1146</v>
      </c>
      <c r="D342" s="2462"/>
      <c r="E342" s="2204"/>
      <c r="F342" s="2383"/>
      <c r="G342" s="2427"/>
      <c r="H342" s="1500"/>
      <c r="I342" s="651" t="s">
        <v>1145</v>
      </c>
      <c r="J342" s="571"/>
      <c r="K342" s="1500"/>
      <c r="L342" s="214"/>
      <c r="M342" s="341"/>
      <c r="N342" s="334"/>
      <c r="O342" s="1624"/>
      <c r="P342" s="1624"/>
      <c r="AH342" s="1631">
        <v>0</v>
      </c>
    </row>
    <row s="1635" customFormat="1" customHeight="1" ht="0.75">
      <c r="A343" s="1780"/>
      <c r="B343" s="1780"/>
      <c r="C343" s="369" t="s">
        <v>1155</v>
      </c>
      <c r="D343" s="2462"/>
      <c r="E343" s="2204"/>
      <c r="F343" s="2383"/>
      <c r="G343" s="400"/>
      <c r="H343" s="1500"/>
      <c r="I343" s="651"/>
      <c r="J343" s="571"/>
      <c r="K343" s="1500"/>
      <c r="L343" s="214"/>
      <c r="M343" s="341"/>
      <c r="N343" s="334"/>
      <c r="O343" s="1624"/>
      <c r="P343" s="1624"/>
      <c r="AH343" s="1631">
        <v>0</v>
      </c>
    </row>
    <row s="1635" customFormat="1" customHeight="1" ht="18.75" hidden="1">
      <c r="A344" s="1780" t="s">
        <v>272</v>
      </c>
      <c r="B344" s="1780" t="s">
        <v>273</v>
      </c>
      <c r="C344" s="369"/>
      <c r="D344" s="2462"/>
      <c r="E344" s="2204"/>
      <c r="F344" s="2383" t="str">
        <f>INDEX(PT_DIFFERENTIATION_VTAR,MATCH(A344,PT_DIFFERENTIATION_VTAR_ID,0))</f>
        <v>Тариф на транспортировку сточных вод</v>
      </c>
      <c r="G344" s="2427" t="str">
        <f>INDEX(PT_DIFFERENTIATION_NTAR,MATCH(B344,PT_DIFFERENTIATION_NTAR_ID,0))</f>
        <v/>
      </c>
      <c r="H344" s="1862"/>
      <c r="I344" s="1739"/>
      <c r="J344" s="1773"/>
      <c r="K344" s="1778"/>
      <c r="L344" s="1862" t="s">
        <v>308</v>
      </c>
      <c r="M344" s="341"/>
      <c r="N344" s="334"/>
      <c r="O344" s="1624"/>
      <c r="P344" s="1624"/>
      <c r="AH344" s="1631">
        <v>0</v>
      </c>
    </row>
    <row s="1635" customFormat="1" customHeight="1" ht="18.75" hidden="1">
      <c r="A345" s="1780"/>
      <c r="B345" s="1780"/>
      <c r="C345" s="369" t="s">
        <v>1146</v>
      </c>
      <c r="D345" s="2462"/>
      <c r="E345" s="2204"/>
      <c r="F345" s="2383"/>
      <c r="G345" s="2427"/>
      <c r="H345" s="1500"/>
      <c r="I345" s="651" t="s">
        <v>1145</v>
      </c>
      <c r="J345" s="571"/>
      <c r="K345" s="1500"/>
      <c r="L345" s="214"/>
      <c r="M345" s="341"/>
      <c r="N345" s="334"/>
      <c r="O345" s="1624"/>
      <c r="P345" s="1624"/>
      <c r="AH345" s="1631">
        <v>0</v>
      </c>
    </row>
    <row s="1635" customFormat="1" customHeight="1" ht="0.75" hidden="1">
      <c r="A346" s="1780"/>
      <c r="B346" s="1780"/>
      <c r="C346" s="369" t="s">
        <v>1155</v>
      </c>
      <c r="D346" s="2462"/>
      <c r="E346" s="2204"/>
      <c r="F346" s="2383"/>
      <c r="G346" s="400"/>
      <c r="H346" s="1500"/>
      <c r="I346" s="651"/>
      <c r="J346" s="571"/>
      <c r="K346" s="1500"/>
      <c r="L346" s="214"/>
      <c r="M346" s="341"/>
      <c r="N346" s="334"/>
      <c r="O346" s="1624"/>
      <c r="P346" s="1624"/>
      <c r="AH346" s="1631">
        <v>0</v>
      </c>
    </row>
    <row s="1635" customFormat="1" customHeight="1" ht="18.75" hidden="1">
      <c r="A347" s="1780" t="s">
        <v>277</v>
      </c>
      <c r="B347" s="1780" t="s">
        <v>278</v>
      </c>
      <c r="C347" s="369"/>
      <c r="D347" s="2462"/>
      <c r="E347" s="2204"/>
      <c r="F347" s="2383" t="str">
        <f>INDEX(PT_DIFFERENTIATION_VTAR,MATCH(A347,PT_DIFFERENTIATION_VTAR_ID,0))</f>
        <v>Тариф на подключение (технологическое присоединение) к централизованной системе водоотведения</v>
      </c>
      <c r="G347" s="2427" t="str">
        <f>INDEX(PT_DIFFERENTIATION_NTAR,MATCH(B347,PT_DIFFERENTIATION_NTAR_ID,0))</f>
        <v/>
      </c>
      <c r="H347" s="1862"/>
      <c r="I347" s="1739"/>
      <c r="J347" s="1773"/>
      <c r="K347" s="1778"/>
      <c r="L347" s="1862" t="s">
        <v>308</v>
      </c>
      <c r="M347" s="341"/>
      <c r="N347" s="334"/>
      <c r="O347" s="1624"/>
      <c r="P347" s="1624"/>
      <c r="AH347" s="1631">
        <v>0</v>
      </c>
    </row>
    <row s="1635" customFormat="1" customHeight="1" ht="18.75" hidden="1">
      <c r="A348" s="1780"/>
      <c r="B348" s="1780"/>
      <c r="C348" s="369" t="s">
        <v>1146</v>
      </c>
      <c r="D348" s="2462"/>
      <c r="E348" s="2204"/>
      <c r="F348" s="2383"/>
      <c r="G348" s="2427"/>
      <c r="H348" s="1500"/>
      <c r="I348" s="651" t="s">
        <v>1145</v>
      </c>
      <c r="J348" s="571"/>
      <c r="K348" s="1500"/>
      <c r="L348" s="214"/>
      <c r="M348" s="341"/>
      <c r="N348" s="334"/>
      <c r="O348" s="1624"/>
      <c r="P348" s="1624"/>
      <c r="AH348" s="1631">
        <v>0</v>
      </c>
    </row>
    <row s="1635" customFormat="1" customHeight="1" ht="1.05">
      <c r="A349" s="1780"/>
      <c r="B349" s="1780"/>
      <c r="C349" s="369" t="s">
        <v>1155</v>
      </c>
      <c r="D349" s="2462"/>
      <c r="E349" s="2204"/>
      <c r="F349" s="2383"/>
      <c r="G349" s="400"/>
      <c r="H349" s="1500"/>
      <c r="I349" s="651"/>
      <c r="J349" s="571"/>
      <c r="K349" s="1500"/>
      <c r="L349" s="214"/>
      <c r="M349" s="341"/>
      <c r="N349" s="334"/>
      <c r="O349" s="1624"/>
      <c r="P349" s="1624"/>
      <c r="AH349" s="1631">
        <v>1</v>
      </c>
    </row>
    <row s="1823" customFormat="1" customHeight="1" ht="3">
      <c r="A350" s="1780"/>
      <c r="B350" s="1780"/>
      <c r="C350" s="1781"/>
      <c r="E350" s="402"/>
      <c r="F350" s="402"/>
      <c r="G350" s="402"/>
      <c r="H350" s="402"/>
      <c r="I350" s="402"/>
      <c r="J350" s="402"/>
      <c r="K350" s="402"/>
      <c r="L350" s="402"/>
      <c r="M350" s="402"/>
      <c r="O350" s="196"/>
      <c r="P350" s="196"/>
      <c r="AH350" s="140">
        <v>3</v>
      </c>
    </row>
    <row customHeight="1" ht="26.25">
      <c r="E351" s="202"/>
      <c r="F351" s="2285"/>
      <c r="G351" s="2285"/>
      <c r="H351" s="2285"/>
      <c r="I351" s="2285"/>
      <c r="J351" s="2285"/>
      <c r="K351" s="2285"/>
      <c r="L351" s="2285"/>
      <c r="M351" s="2285"/>
      <c r="AH351" s="374">
        <v>25</v>
      </c>
    </row>
    <row customHeight="1" ht="14.25" hidden="1">
      <c r="A352" s="1779" t="s">
        <v>81</v>
      </c>
      <c r="B352" s="1779">
        <v>0</v>
      </c>
      <c r="C352" s="369">
        <v>0</v>
      </c>
      <c r="D352" s="344">
        <v>3</v>
      </c>
      <c r="E352" s="374">
        <v>6</v>
      </c>
      <c r="F352" s="374">
        <v>46</v>
      </c>
      <c r="G352" s="374">
        <v>35</v>
      </c>
      <c r="H352" s="374">
        <v>3</v>
      </c>
      <c r="I352" s="374">
        <v>11</v>
      </c>
      <c r="J352" s="374">
        <v>11</v>
      </c>
      <c r="K352" s="374">
        <v>35</v>
      </c>
      <c r="L352" s="374">
        <v>35</v>
      </c>
      <c r="M352" s="374">
        <v>84</v>
      </c>
      <c r="N352" s="374">
        <v>10</v>
      </c>
      <c r="O352" s="350">
        <v>10</v>
      </c>
      <c r="P352" s="350">
        <v>10</v>
      </c>
      <c r="Q352" s="374">
        <v>10</v>
      </c>
      <c r="R352" s="374">
        <v>10</v>
      </c>
      <c r="S352" s="374">
        <v>10</v>
      </c>
      <c r="T352" s="374">
        <v>10</v>
      </c>
      <c r="U352" s="374">
        <v>10</v>
      </c>
      <c r="V352" s="374">
        <v>10</v>
      </c>
      <c r="W352" s="374">
        <v>10</v>
      </c>
      <c r="X352" s="374">
        <v>10</v>
      </c>
      <c r="Y352" s="374">
        <v>10</v>
      </c>
      <c r="Z352" s="374">
        <v>10</v>
      </c>
      <c r="AA352" s="374">
        <v>10</v>
      </c>
      <c r="AB352" s="374">
        <v>10</v>
      </c>
      <c r="AC352" s="374">
        <v>10</v>
      </c>
      <c r="AD352" s="374">
        <v>10</v>
      </c>
      <c r="AE352" s="374">
        <v>10</v>
      </c>
      <c r="AF352" s="374">
        <v>10</v>
      </c>
      <c r="AG352" s="374">
        <v>10</v>
      </c>
      <c r="AH352" s="374">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7:D349"/>
    <mergeCell ref="E347:E349"/>
    <mergeCell ref="G45:G46"/>
    <mergeCell ref="G51:G52"/>
    <mergeCell ref="G54:G55"/>
    <mergeCell ref="G57:G58"/>
    <mergeCell ref="M221:M224"/>
    <mergeCell ref="M91:M94"/>
    <mergeCell ref="F155:L155"/>
    <mergeCell ref="M156:M159"/>
    <mergeCell ref="F220:L220"/>
    <mergeCell ref="F51:F53"/>
    <mergeCell ref="F54:F56"/>
    <mergeCell ref="F75:F81"/>
    <mergeCell ref="F82:F84"/>
    <mergeCell ref="F94:F96"/>
    <mergeCell ref="F97:F99"/>
    <mergeCell ref="M24:M87"/>
    <mergeCell ref="G42:G43"/>
    <mergeCell ref="G133:G134"/>
    <mergeCell ref="G136:G137"/>
    <mergeCell ref="G139:G140"/>
    <mergeCell ref="G142:G147"/>
    <mergeCell ref="G162:G16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8"/>
    <mergeCell ref="E142:E148"/>
    <mergeCell ref="F142:F148"/>
    <mergeCell ref="D133:D135"/>
    <mergeCell ref="E133:E135"/>
    <mergeCell ref="F133:F135"/>
    <mergeCell ref="D136:D138"/>
    <mergeCell ref="E136:E138"/>
    <mergeCell ref="F136:F138"/>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7:D229"/>
    <mergeCell ref="E227:E229"/>
    <mergeCell ref="F227:F229"/>
    <mergeCell ref="D217:D219"/>
    <mergeCell ref="E217:E219"/>
    <mergeCell ref="F217:F219"/>
    <mergeCell ref="D221:D223"/>
    <mergeCell ref="E221:E223"/>
    <mergeCell ref="F221:F223"/>
    <mergeCell ref="D207:D213"/>
    <mergeCell ref="E207:E213"/>
    <mergeCell ref="F207: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82:D284"/>
    <mergeCell ref="E282:E284"/>
    <mergeCell ref="F282:F284"/>
    <mergeCell ref="D269:D271"/>
    <mergeCell ref="E269:E271"/>
    <mergeCell ref="F269:F271"/>
    <mergeCell ref="D272:D278"/>
    <mergeCell ref="E272:E278"/>
    <mergeCell ref="F272:F278"/>
    <mergeCell ref="D263:D265"/>
    <mergeCell ref="E263:E265"/>
    <mergeCell ref="F263:F265"/>
    <mergeCell ref="D266:D268"/>
    <mergeCell ref="E266:E268"/>
    <mergeCell ref="F266:F268"/>
    <mergeCell ref="G266:G267"/>
    <mergeCell ref="D279:D281"/>
    <mergeCell ref="E279:E281"/>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7:F349"/>
    <mergeCell ref="M286:M289"/>
    <mergeCell ref="D337:D343"/>
    <mergeCell ref="E337:E343"/>
    <mergeCell ref="F337:F343"/>
    <mergeCell ref="D344:D346"/>
    <mergeCell ref="E344:E346"/>
    <mergeCell ref="F344:F346"/>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7:G348"/>
    <mergeCell ref="G289:G290"/>
    <mergeCell ref="G60:G61"/>
    <mergeCell ref="G63:G64"/>
    <mergeCell ref="G66:G67"/>
    <mergeCell ref="G69:G70"/>
    <mergeCell ref="G72:G73"/>
    <mergeCell ref="G75:G80"/>
    <mergeCell ref="G82:G83"/>
    <mergeCell ref="G85:G86"/>
    <mergeCell ref="G91:G92"/>
    <mergeCell ref="G331:G332"/>
    <mergeCell ref="G334:G335"/>
    <mergeCell ref="G337:G342"/>
    <mergeCell ref="G344:G345"/>
    <mergeCell ref="G322:G323"/>
    <mergeCell ref="G325:G326"/>
    <mergeCell ref="G328:G329"/>
    <mergeCell ref="G316:G317"/>
    <mergeCell ref="G269:G270"/>
    <mergeCell ref="G272:G277"/>
    <mergeCell ref="G279:G280"/>
    <mergeCell ref="G282:G283"/>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07:G212"/>
    <mergeCell ref="G217:G218"/>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9 I82:J82 I221:J221 I224:J224 I227:J227 I230:J230 I233:J233 I236:J236 I239:J239 I242:J242 I248:J248 I251:J251 I254:J254 I257:J257 I260:J260 I263:J263 I266:J266 I269:J269 I272:J276 I8:J8 I85:J85 I152:J152 I94:J94 I97:J97 I100:J100 I103:J103 I106:J106 I109:J109 I112:J112 I118:J118 I121:J121 I124:J124 I127:J127 I130:J130 I133:J133 I136:J136 I139:J139 I142:J146 I149:J149 I156:J156 I91:J91 I159:J159 I162:J162 I165:J165 I168:J168 I171:J171 I174:J174 I177:J177 I183:J183 I186:J186 I189:J189 I192:J192 I195:J195 I201:J201 I204:J204 I207:J211 I214:J214 I217:J217 I198:J198 I279:J279 I282:J282 I286:J286 I289:J289 I292:J292 I295:J295 I298:J298 I301:J301 I304:J304 I307:J307 I313:J313 I316:J316 I319:J319 I322:J322 I325:J325 I328:J328 I331:J331 I334:J334 I337:J341 I344:J344 I347:J347 I2:J2 I5:J5 I48:J48 I115:J115 I180:J180 I245:J245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K276 K279 K10 K91 K149 K142:K146 K139 K136 K133 K130 K127 K124 K121 K118 K112 K109 K106 K103 K100 K97 K94 K156 K152 K159 K162 K165 K168 K171 K174 K177 K183 K186 K189 K192 K195 K201 K204 K207:K211 K214 K217 K198 K282 K286 K289 K292 K295 K298 K301 K304 K307 K313 K316 K319 K322 K325 K328 K331 K334 K337:K341 K344 K347 K5 K115 K180 K245 K310">
      <formula1>-9.99999999999999E+23</formula1>
      <formula2>9.99999999999999E+23</formula2>
    </dataValidation>
  </dataValidations>
  <hyperlinks>
    <hyperlink ref="L89" r:id="rId2" xr:uid="{F4CCE6C3-08EA-9422-52E1-BD070E462F2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E54A7-FAB9-6707-5BDF-D0C18D605727}" mc:Ignorable="x14ac xr xr2 xr3">
  <sheetPr>
    <tabColor theme="6" tint="0.4"/>
  </sheetPr>
  <dimension ref="A1:R17"/>
  <sheetViews>
    <sheetView showGridLines="0" zoomScale="180" workbookViewId="0" tabSelected="1">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35.436197916666664">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1156</v>
      </c>
      <c r="G10" s="2837" t="s">
        <v>1157</v>
      </c>
      <c r="H10" s="2169" t="s">
        <v>1158</v>
      </c>
      <c r="R10" s="374">
        <v>14</v>
      </c>
    </row>
    <row customHeight="1" ht="37.10286458333333">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1159</v>
      </c>
      <c r="G11" s="2837" t="s">
        <v>1157</v>
      </c>
      <c r="H11" s="2170"/>
      <c r="R11" s="374">
        <v>14</v>
      </c>
    </row>
    <row customHeight="1" ht="27.93619791666666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1160</v>
      </c>
      <c r="G12" s="2837"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25.85286458333333">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837" t="s">
        <v>1163</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3643F5CB-63BD-3EF3-1ECF-376C05FBBC26}"/>
    <hyperlink ref="G11" r:id="rId3" xr:uid="{820A1823-2E4F-9764-85B8-E3C3D40CC832}"/>
    <hyperlink ref="G12" r:id="rId4" xr:uid="{CACE2D6C-C457-3C65-0BEE-91F8CE6A1B09}"/>
    <hyperlink ref="G13" r:id="rId5" xr:uid="{84A613BC-C6C5-081D-A1BF-7987D2DDBA2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7572A-EFF9-E116-75A5-C59F1173EE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567</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1165</v>
      </c>
      <c r="F17" s="521" t="s">
        <v>308</v>
      </c>
      <c r="G17" s="678"/>
      <c r="H17" s="678"/>
      <c r="I17" s="678"/>
      <c r="J17" s="678"/>
      <c r="K17" s="289" t="s">
        <v>1166</v>
      </c>
      <c r="V17" s="505">
        <v>0</v>
      </c>
    </row>
    <row customHeight="1" ht="48.29999999999999">
      <c r="A18" s="505"/>
      <c r="C18" s="526"/>
      <c r="D18" s="521">
        <v>3</v>
      </c>
      <c r="E18" s="279" t="s">
        <v>815</v>
      </c>
      <c r="F18" s="521" t="s">
        <v>308</v>
      </c>
      <c r="G18" s="809" t="s">
        <v>308</v>
      </c>
      <c r="H18" s="810" t="s">
        <v>308</v>
      </c>
      <c r="I18" s="521" t="s">
        <v>308</v>
      </c>
      <c r="J18" s="578" t="s">
        <v>308</v>
      </c>
      <c r="K18" s="289" t="s">
        <v>1167</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572</v>
      </c>
      <c r="G21" s="680"/>
      <c r="H21" s="106"/>
      <c r="I21" s="680"/>
      <c r="J21" s="106"/>
      <c r="K21" s="679"/>
      <c r="V21" s="505">
        <v>46</v>
      </c>
    </row>
    <row customHeight="1" ht="67.5" hidden="1">
      <c r="A22" s="505"/>
      <c r="C22" s="526"/>
      <c r="D22" s="521">
        <v>5</v>
      </c>
      <c r="E22" s="279" t="s">
        <v>1168</v>
      </c>
      <c r="F22" s="521" t="s">
        <v>559</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9F6319-F228-AF5C-FEFE-59FD61DDB6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808</v>
      </c>
      <c r="BI1" s="1070"/>
      <c r="BJ1" s="1071" t="s">
        <v>1213</v>
      </c>
      <c r="BK1" s="1070"/>
      <c r="BL1" s="1072" t="s">
        <v>907</v>
      </c>
      <c r="BM1" s="1070"/>
      <c r="BN1" s="1073" t="s">
        <v>1214</v>
      </c>
      <c r="BS1" s="1427"/>
    </row>
    <row customHeight="1" ht="11.25">
      <c r="A2" s="1074" t="s">
        <v>1215</v>
      </c>
      <c r="B2" s="1075">
        <v>2000</v>
      </c>
      <c r="C2" s="1075">
        <v>2022</v>
      </c>
      <c r="D2" s="1075" t="s">
        <v>65</v>
      </c>
      <c r="E2" s="1076" t="s">
        <v>1216</v>
      </c>
      <c r="F2" s="1076" t="s">
        <v>1217</v>
      </c>
      <c r="G2" s="1076" t="s">
        <v>1218</v>
      </c>
      <c r="H2" s="1077" t="s">
        <v>54</v>
      </c>
      <c r="I2" s="1076" t="s">
        <v>108</v>
      </c>
      <c r="J2" s="1076" t="s">
        <v>1219</v>
      </c>
      <c r="K2" s="1078" t="s">
        <v>1220</v>
      </c>
      <c r="L2" s="1079"/>
      <c r="M2" s="1078">
        <v>1</v>
      </c>
      <c r="N2" s="1162" t="s">
        <v>1221</v>
      </c>
      <c r="O2" s="1077" t="s">
        <v>1222</v>
      </c>
      <c r="P2" s="1080" t="s">
        <v>37</v>
      </c>
      <c r="Q2" s="1081" t="s">
        <v>521</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109</v>
      </c>
      <c r="J3" s="1076" t="s">
        <v>557</v>
      </c>
      <c r="K3" s="1078" t="s">
        <v>1151</v>
      </c>
      <c r="L3" s="1079">
        <f>_xlfn.IFERROR(MATCH(K3,OFFER_METHOD,0),0)</f>
        <v>52</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1228</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1239</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89</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1228</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90</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164</v>
      </c>
      <c r="Y5" s="1075" t="s">
        <v>1321</v>
      </c>
      <c r="Z5" s="1091">
        <v>1</v>
      </c>
      <c r="AF5" s="1077" t="s">
        <v>1322</v>
      </c>
      <c r="AH5" s="1076" t="s">
        <v>1323</v>
      </c>
      <c r="AK5" s="1076" t="s">
        <v>1324</v>
      </c>
      <c r="AM5" s="1076" t="s">
        <v>1325</v>
      </c>
      <c r="AP5" s="1087" t="s">
        <v>164</v>
      </c>
      <c r="AQ5" s="1088" t="s">
        <v>164</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1227</v>
      </c>
      <c r="BS5" s="1429"/>
      <c r="BT5" s="1281">
        <v>64236871</v>
      </c>
      <c r="BU5" s="1068" t="s">
        <v>225</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98</v>
      </c>
      <c r="J6" s="1067" t="s">
        <v>1339</v>
      </c>
      <c r="L6" s="1079">
        <f>SUM(kind_of_control_method_filter)</f>
        <v>52</v>
      </c>
      <c r="N6" s="1092" t="s">
        <v>1340</v>
      </c>
      <c r="O6" s="1076" t="s">
        <v>1341</v>
      </c>
      <c r="R6" s="143" t="s">
        <v>521</v>
      </c>
      <c r="T6" s="1077" t="s">
        <v>1342</v>
      </c>
      <c r="U6" s="1079" t="s">
        <v>1322</v>
      </c>
      <c r="V6" s="1083">
        <v>5</v>
      </c>
      <c r="W6" s="1084"/>
      <c r="X6" s="1075" t="s">
        <v>170</v>
      </c>
      <c r="Y6" s="1075" t="s">
        <v>1343</v>
      </c>
      <c r="Z6" s="1091"/>
      <c r="AA6" s="1094"/>
      <c r="AH6" s="1076" t="s">
        <v>1344</v>
      </c>
      <c r="AK6" s="1076" t="s">
        <v>1345</v>
      </c>
      <c r="AM6" s="1076" t="s">
        <v>1346</v>
      </c>
      <c r="AP6" s="1087" t="s">
        <v>170</v>
      </c>
      <c r="AQ6" s="1088" t="s">
        <v>170</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230</v>
      </c>
      <c r="BV6" s="1070"/>
      <c r="BW6" s="1695">
        <v>4213768</v>
      </c>
      <c r="BX6" s="1693" t="s">
        <v>250</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176</v>
      </c>
      <c r="Y7" s="1075" t="s">
        <v>1321</v>
      </c>
      <c r="Z7" s="1091"/>
      <c r="AA7" s="1094"/>
      <c r="AH7" s="1076" t="s">
        <v>1361</v>
      </c>
      <c r="AK7" s="1076" t="s">
        <v>1362</v>
      </c>
      <c r="AM7" s="1076" t="s">
        <v>1363</v>
      </c>
      <c r="AP7" s="1087" t="s">
        <v>176</v>
      </c>
      <c r="AQ7" s="1088" t="s">
        <v>176</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235</v>
      </c>
      <c r="BV7" s="1070"/>
      <c r="BW7" s="1695">
        <v>4213769</v>
      </c>
      <c r="BX7" s="1693" t="s">
        <v>1371</v>
      </c>
      <c r="BZ7" s="1281">
        <v>64237511</v>
      </c>
      <c r="CA7" s="1068" t="s">
        <v>271</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182</v>
      </c>
      <c r="Y8" s="1075" t="s">
        <v>1321</v>
      </c>
      <c r="Z8" s="1091"/>
      <c r="AA8" s="1094"/>
      <c r="AK8" s="1076" t="s">
        <v>1378</v>
      </c>
      <c r="AP8" s="1087" t="s">
        <v>182</v>
      </c>
      <c r="AQ8" s="1088" t="s">
        <v>182</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164</v>
      </c>
      <c r="BS8" s="1429"/>
      <c r="BT8" s="1281">
        <v>64236874</v>
      </c>
      <c r="BU8" s="1295" t="s">
        <v>1387</v>
      </c>
      <c r="BV8" s="1070"/>
      <c r="BW8" s="1695">
        <v>4213770</v>
      </c>
      <c r="BX8" s="1696" t="s">
        <v>1388</v>
      </c>
      <c r="BZ8" s="1281">
        <v>64237512</v>
      </c>
      <c r="CA8" s="1068" t="s">
        <v>260</v>
      </c>
    </row>
    <row customHeight="1" ht="11.25">
      <c r="A9" s="1074" t="s">
        <v>1389</v>
      </c>
      <c r="B9" s="1075">
        <v>2007</v>
      </c>
      <c r="E9" s="1076" t="s">
        <v>1390</v>
      </c>
      <c r="F9" s="1093"/>
      <c r="G9" s="1067" t="s">
        <v>1391</v>
      </c>
      <c r="H9" s="1067" t="s">
        <v>1392</v>
      </c>
      <c r="I9" s="1076" t="s">
        <v>110</v>
      </c>
      <c r="O9" s="1076" t="s">
        <v>1393</v>
      </c>
      <c r="V9" s="370" t="s">
        <v>110</v>
      </c>
      <c r="W9" s="1084"/>
      <c r="X9" s="1075" t="s">
        <v>188</v>
      </c>
      <c r="Y9" s="1075" t="s">
        <v>1228</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170</v>
      </c>
      <c r="BS9" s="1429"/>
      <c r="BT9" s="1281">
        <v>64236875</v>
      </c>
      <c r="BU9" s="1068" t="s">
        <v>240</v>
      </c>
      <c r="BV9" s="1070"/>
      <c r="BW9" s="1690"/>
      <c r="BX9" s="1690"/>
    </row>
    <row customHeight="1" ht="11.25">
      <c r="A10" s="1074" t="s">
        <v>1403</v>
      </c>
      <c r="B10" s="1075">
        <v>2008</v>
      </c>
      <c r="E10" s="1076" t="s">
        <v>1404</v>
      </c>
      <c r="F10" s="1093"/>
      <c r="G10" s="1076" t="s">
        <v>1405</v>
      </c>
      <c r="H10" s="1076" t="s">
        <v>1406</v>
      </c>
      <c r="I10" s="1076" t="s">
        <v>146</v>
      </c>
      <c r="J10" s="1067" t="s">
        <v>1407</v>
      </c>
      <c r="K10" s="1067" t="s">
        <v>1408</v>
      </c>
      <c r="O10" s="1076" t="s">
        <v>1409</v>
      </c>
      <c r="V10" s="371" t="s">
        <v>146</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176</v>
      </c>
      <c r="BS10" s="1429"/>
      <c r="BT10" s="1281">
        <v>64236876</v>
      </c>
      <c r="BU10" s="1068" t="s">
        <v>220</v>
      </c>
      <c r="BV10" s="1070"/>
      <c r="BW10" s="1690"/>
      <c r="BX10" s="1690"/>
    </row>
    <row customHeight="1" ht="11.25">
      <c r="A11" s="1074" t="s">
        <v>1419</v>
      </c>
      <c r="B11" s="1075">
        <v>2009</v>
      </c>
      <c r="E11" s="1076" t="s">
        <v>1420</v>
      </c>
      <c r="F11" s="1093"/>
      <c r="G11" s="1076" t="s">
        <v>1421</v>
      </c>
      <c r="H11" s="1076" t="s">
        <v>1422</v>
      </c>
      <c r="I11" s="1076" t="s">
        <v>147</v>
      </c>
      <c r="J11" s="1077" t="s">
        <v>1423</v>
      </c>
      <c r="K11" s="1099" t="s">
        <v>1424</v>
      </c>
      <c r="O11" s="1077" t="s">
        <v>1425</v>
      </c>
      <c r="V11" s="370" t="s">
        <v>147</v>
      </c>
      <c r="W11" s="275"/>
      <c r="X11" s="1084" t="s">
        <v>1395</v>
      </c>
      <c r="Y11" s="1075" t="s">
        <v>1426</v>
      </c>
      <c r="Z11" s="1091"/>
      <c r="AP11" s="1087" t="s">
        <v>188</v>
      </c>
      <c r="AQ11" s="1089" t="s">
        <v>188</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182</v>
      </c>
      <c r="BS11" s="1429"/>
      <c r="BW11" s="1690"/>
      <c r="BX11" s="1690"/>
    </row>
    <row customHeight="1" ht="11.25">
      <c r="A12" s="1074" t="s">
        <v>1433</v>
      </c>
      <c r="B12" s="1075">
        <v>2010</v>
      </c>
      <c r="E12" s="1076" t="s">
        <v>1434</v>
      </c>
      <c r="F12" s="1093"/>
      <c r="G12" s="1076" t="s">
        <v>1422</v>
      </c>
      <c r="I12" s="1076" t="s">
        <v>148</v>
      </c>
      <c r="J12" s="1077" t="s">
        <v>1435</v>
      </c>
      <c r="K12" s="1099" t="s">
        <v>1436</v>
      </c>
      <c r="O12" s="1077" t="s">
        <v>521</v>
      </c>
      <c r="V12" s="370" t="s">
        <v>148</v>
      </c>
      <c r="W12" s="1089"/>
      <c r="X12" s="1084" t="s">
        <v>1437</v>
      </c>
      <c r="Y12" s="1075" t="s">
        <v>1228</v>
      </c>
      <c r="AP12" s="1087"/>
      <c r="AW12" s="1120" t="s">
        <v>147</v>
      </c>
      <c r="AX12" s="1120" t="s">
        <v>147</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149</v>
      </c>
      <c r="K13" s="1099" t="s">
        <v>1394</v>
      </c>
      <c r="V13" s="370" t="s">
        <v>149</v>
      </c>
      <c r="W13" s="1089"/>
      <c r="X13" s="1089"/>
      <c r="Y13" s="1089"/>
      <c r="AW13" s="1120" t="s">
        <v>148</v>
      </c>
      <c r="AX13" s="1120" t="s">
        <v>148</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150</v>
      </c>
      <c r="J14" s="1067" t="s">
        <v>1452</v>
      </c>
      <c r="N14" s="1067" t="s">
        <v>1453</v>
      </c>
      <c r="V14" s="1083">
        <v>13</v>
      </c>
      <c r="W14" s="1084"/>
      <c r="X14" s="1084" t="s">
        <v>1261</v>
      </c>
      <c r="Y14" s="1075" t="s">
        <v>1228</v>
      </c>
      <c r="AW14" s="1120" t="s">
        <v>149</v>
      </c>
      <c r="AX14" s="1120" t="s">
        <v>149</v>
      </c>
      <c r="AZ14" s="1067" t="s">
        <v>1454</v>
      </c>
      <c r="BB14" s="1120" t="s">
        <v>1455</v>
      </c>
      <c r="BC14" s="1120" t="s">
        <v>1447</v>
      </c>
      <c r="BE14" s="1120">
        <v>2012</v>
      </c>
      <c r="BH14" s="1068" t="s">
        <v>1370</v>
      </c>
      <c r="BJ14" s="1217" t="s">
        <v>1456</v>
      </c>
      <c r="BL14" s="1217" t="s">
        <v>1456</v>
      </c>
      <c r="BN14" s="1068" t="s">
        <v>1457</v>
      </c>
      <c r="BQ14" s="1281">
        <v>4213782</v>
      </c>
      <c r="BR14" s="1068" t="s">
        <v>188</v>
      </c>
      <c r="BS14" s="1429"/>
      <c r="BT14" s="1070"/>
      <c r="BU14" s="1070"/>
      <c r="BV14" s="1070"/>
      <c r="BW14" s="1694"/>
      <c r="BX14" s="1690"/>
    </row>
    <row customHeight="1" ht="19.5">
      <c r="A15" s="1074" t="s">
        <v>1458</v>
      </c>
      <c r="B15" s="1075">
        <v>2013</v>
      </c>
      <c r="E15" s="1698" t="s">
        <v>1459</v>
      </c>
      <c r="G15" s="1067" t="s">
        <v>1460</v>
      </c>
      <c r="H15" s="1067" t="s">
        <v>1461</v>
      </c>
      <c r="I15" s="1078" t="s">
        <v>151</v>
      </c>
      <c r="J15" s="1089" t="s">
        <v>584</v>
      </c>
      <c r="N15" s="1158" t="s">
        <v>1462</v>
      </c>
      <c r="X15" s="1087"/>
      <c r="AW15" s="1120" t="s">
        <v>150</v>
      </c>
      <c r="AX15" s="1120" t="s">
        <v>150</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557</v>
      </c>
      <c r="N16" s="1158" t="s">
        <v>1471</v>
      </c>
      <c r="AW16" s="1120" t="s">
        <v>151</v>
      </c>
      <c r="AX16" s="1120" t="s">
        <v>151</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163</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295</v>
      </c>
    </row>
    <row customHeight="1" ht="21">
      <c r="A23" s="1074" t="s">
        <v>1538</v>
      </c>
      <c r="B23" s="1075">
        <v>2021</v>
      </c>
      <c r="AW23" s="1120" t="s">
        <v>1539</v>
      </c>
      <c r="AX23" s="1120" t="s">
        <v>1539</v>
      </c>
      <c r="AZ23" s="1120" t="s">
        <v>1540</v>
      </c>
      <c r="BB23" s="1120" t="s">
        <v>1541</v>
      </c>
      <c r="BC23" s="1120" t="s">
        <v>1239</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517</v>
      </c>
      <c r="AX27" s="1120" t="s">
        <v>1565</v>
      </c>
      <c r="BB27" s="1120" t="s">
        <v>1566</v>
      </c>
      <c r="BC27" s="1120" t="s">
        <v>1549</v>
      </c>
      <c r="BE27" s="1120">
        <v>2025</v>
      </c>
      <c r="BH27" s="1070" t="s">
        <v>28</v>
      </c>
      <c r="BJ27" s="1068" t="s">
        <v>1450</v>
      </c>
      <c r="BL27" s="1068" t="s">
        <v>1450</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1457</v>
      </c>
      <c r="BL28" s="1068" t="s">
        <v>1457</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01.01.2026</v>
      </c>
      <c r="F29" s="1105" t="str">
        <f>IF(TEMPLATE_GROUP="","",INDEX(EndDateList,MATCH(TEMPLATE_GROUP,CodeTemplateList,0),1))</f>
        <v>31.12.2030</v>
      </c>
      <c r="H29" s="1106" t="s">
        <v>1577</v>
      </c>
      <c r="AX29" s="1120" t="s">
        <v>1578</v>
      </c>
      <c r="AZ29" s="1120" t="s">
        <v>1223</v>
      </c>
      <c r="BB29" s="1120" t="s">
        <v>1425</v>
      </c>
      <c r="BC29" s="1091"/>
      <c r="BE29" s="1120">
        <v>2027</v>
      </c>
      <c r="BJ29" s="1068" t="s">
        <v>1465</v>
      </c>
      <c r="BL29" s="1068" t="s">
        <v>1465</v>
      </c>
    </row>
    <row customHeight="1" ht="11.25">
      <c r="A30" s="1074" t="s">
        <v>1579</v>
      </c>
      <c r="D30" s="1107"/>
      <c r="E30" s="1108"/>
      <c r="F30" s="1108"/>
      <c r="AX30" s="1120" t="s">
        <v>1580</v>
      </c>
      <c r="AZ30" s="1120" t="s">
        <v>1250</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01.01.2026</v>
      </c>
      <c r="F32" s="1105" t="str">
        <f>IF(TEMPLATE_GROUP="","",INDEX(EndDateList,MATCH(TEMPLATE_GROUP,CodeTemplateList,0),1))</f>
        <v>31.12.2030</v>
      </c>
      <c r="H32" s="1110" t="s">
        <v>1588</v>
      </c>
      <c r="O32" s="1074" t="s">
        <v>1222</v>
      </c>
      <c r="AX32" s="1120" t="s">
        <v>1589</v>
      </c>
      <c r="AZ32" s="1120" t="s">
        <v>1318</v>
      </c>
      <c r="BE32" s="1120">
        <v>2030</v>
      </c>
      <c r="BJ32" s="1068" t="s">
        <v>1474</v>
      </c>
      <c r="BL32" s="1068" t="s">
        <v>1474</v>
      </c>
    </row>
    <row customHeight="1" ht="11.25">
      <c r="A33" s="1074" t="s">
        <v>1590</v>
      </c>
      <c r="O33" s="1074" t="s">
        <v>1247</v>
      </c>
      <c r="AX33" s="1120" t="s">
        <v>1591</v>
      </c>
      <c r="AZ33" s="1120" t="s">
        <v>521</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907</v>
      </c>
      <c r="F36" s="1113" t="str">
        <f>INDEX(E37:E41,MATCH(TEMPLATE_SPHERE,F37:F41,0))</f>
        <v>водоотведения</v>
      </c>
      <c r="G36" s="1113" t="str">
        <f>INDEX(G37:G41,MATCH(TEMPLATE_SPHERE,F37:F41,0))</f>
        <v>водоотведение</v>
      </c>
      <c r="O36" s="1074" t="s">
        <v>1341</v>
      </c>
      <c r="AX36" s="1120" t="s">
        <v>1600</v>
      </c>
      <c r="AZ36" s="1120" t="s">
        <v>521</v>
      </c>
      <c r="BE36" s="1120">
        <v>2034</v>
      </c>
      <c r="BL36" s="1068" t="s">
        <v>1601</v>
      </c>
    </row>
    <row customHeight="1" ht="11.25">
      <c r="A37" s="1074" t="s">
        <v>1602</v>
      </c>
      <c r="E37" s="407" t="s">
        <v>1603</v>
      </c>
      <c r="F37" s="1114" t="s">
        <v>808</v>
      </c>
      <c r="G37" s="407" t="s">
        <v>1604</v>
      </c>
      <c r="O37" s="1074" t="s">
        <v>1360</v>
      </c>
      <c r="AX37" s="1120" t="s">
        <v>1605</v>
      </c>
      <c r="AZ37" s="1120" t="s">
        <v>1249</v>
      </c>
      <c r="BE37" s="1120">
        <v>2035</v>
      </c>
    </row>
    <row customHeight="1" ht="11.25">
      <c r="A38" s="1074" t="s">
        <v>1606</v>
      </c>
      <c r="E38" s="407" t="s">
        <v>1607</v>
      </c>
      <c r="F38" s="1115" t="s">
        <v>854</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907</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894</v>
      </c>
      <c r="G40" s="407" t="s">
        <v>1622</v>
      </c>
      <c r="O40" s="1074" t="s">
        <v>1409</v>
      </c>
      <c r="AX40" s="1120" t="s">
        <v>1623</v>
      </c>
      <c r="BE40" s="1120">
        <v>2038</v>
      </c>
      <c r="BH40" s="1068" t="s">
        <v>1624</v>
      </c>
      <c r="BJ40" s="1217" t="s">
        <v>1027</v>
      </c>
      <c r="BL40" s="1217" t="s">
        <v>1027</v>
      </c>
      <c r="BN40" s="1068" t="s">
        <v>1061</v>
      </c>
    </row>
    <row customHeight="1" ht="11.25">
      <c r="A41" s="1074" t="s">
        <v>1625</v>
      </c>
      <c r="E41" s="407" t="s">
        <v>1626</v>
      </c>
      <c r="F41" s="1115" t="s">
        <v>1627</v>
      </c>
      <c r="G41" s="407" t="s">
        <v>1626</v>
      </c>
      <c r="O41" s="1074" t="s">
        <v>1425</v>
      </c>
      <c r="AX41" s="1120" t="s">
        <v>1628</v>
      </c>
      <c r="AZ41" s="1067" t="s">
        <v>1629</v>
      </c>
      <c r="BE41" s="1120">
        <v>2039</v>
      </c>
      <c r="BH41" s="1068" t="s">
        <v>1630</v>
      </c>
      <c r="BJ41" s="1217" t="s">
        <v>1023</v>
      </c>
      <c r="BL41" s="1217" t="s">
        <v>1023</v>
      </c>
      <c r="BN41" s="1068" t="s">
        <v>1048</v>
      </c>
    </row>
    <row customHeight="1" ht="11.25">
      <c r="A42" s="1074" t="s">
        <v>1631</v>
      </c>
      <c r="AX42" s="1120" t="s">
        <v>1632</v>
      </c>
      <c r="AZ42" s="1120" t="s">
        <v>1222</v>
      </c>
      <c r="BE42" s="1120">
        <v>2040</v>
      </c>
      <c r="BH42" s="1068" t="s">
        <v>1045</v>
      </c>
      <c r="BJ42" s="1217" t="s">
        <v>1025</v>
      </c>
      <c r="BL42" s="1217" t="s">
        <v>1025</v>
      </c>
      <c r="BN42" s="1068" t="s">
        <v>1633</v>
      </c>
    </row>
    <row customHeight="1" ht="11.25">
      <c r="A43" s="1074" t="s">
        <v>1634</v>
      </c>
      <c r="AX43" s="1120" t="s">
        <v>1635</v>
      </c>
      <c r="AZ43" s="1120" t="s">
        <v>1247</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1283</v>
      </c>
      <c r="BE44" s="1120">
        <v>2042</v>
      </c>
      <c r="BH44" s="1068" t="s">
        <v>1643</v>
      </c>
      <c r="BJ44" s="1217" t="s">
        <v>1045</v>
      </c>
      <c r="BL44" s="1217" t="s">
        <v>1045</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1039</v>
      </c>
      <c r="BL45" s="1217" t="s">
        <v>1039</v>
      </c>
      <c r="BN45" s="1068" t="s">
        <v>1653</v>
      </c>
    </row>
    <row customHeight="1" ht="11.25">
      <c r="A46" s="1074" t="s">
        <v>1654</v>
      </c>
      <c r="E46" s="407" t="s">
        <v>26</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1656</v>
      </c>
      <c r="AZ46" s="1120" t="s">
        <v>1341</v>
      </c>
      <c r="BE46" s="1120">
        <v>2044</v>
      </c>
      <c r="BH46" s="1068" t="s">
        <v>1048</v>
      </c>
      <c r="BJ46" s="1217" t="s">
        <v>1029</v>
      </c>
      <c r="BL46" s="1217" t="s">
        <v>1029</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1660</v>
      </c>
      <c r="AZ47" s="1120" t="s">
        <v>1360</v>
      </c>
      <c r="BE47" s="1120">
        <v>2045</v>
      </c>
      <c r="BH47" s="1068" t="s">
        <v>1633</v>
      </c>
      <c r="BJ47" s="1217" t="s">
        <v>1031</v>
      </c>
      <c r="BL47" s="1217" t="s">
        <v>1031</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1</v>
      </c>
      <c r="J48" s="1745" t="s">
        <v>1665</v>
      </c>
      <c r="K48" s="1746"/>
      <c r="AX48" s="1120" t="s">
        <v>1666</v>
      </c>
      <c r="AZ48" s="1120" t="s">
        <v>1377</v>
      </c>
      <c r="BE48" s="1120">
        <v>2046</v>
      </c>
      <c r="BH48" s="1068" t="s">
        <v>1637</v>
      </c>
      <c r="BJ48" s="1217" t="s">
        <v>1033</v>
      </c>
      <c r="BL48" s="1217" t="s">
        <v>1033</v>
      </c>
      <c r="BN48" s="1068" t="s">
        <v>1667</v>
      </c>
    </row>
    <row customHeight="1" ht="11.25">
      <c r="A49" s="1074" t="s">
        <v>1668</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1671</v>
      </c>
      <c r="AZ49" s="1120" t="s">
        <v>1393</v>
      </c>
      <c r="BE49" s="1120">
        <v>2047</v>
      </c>
      <c r="BH49" s="1068" t="s">
        <v>1049</v>
      </c>
      <c r="BJ49" s="1217" t="s">
        <v>1035</v>
      </c>
      <c r="BL49" s="1217" t="s">
        <v>1035</v>
      </c>
    </row>
    <row customHeight="1" ht="11.25">
      <c r="A50" s="1074" t="s">
        <v>1672</v>
      </c>
      <c r="E50" s="407" t="s">
        <v>1673</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1674</v>
      </c>
      <c r="AZ50" s="1120" t="s">
        <v>1409</v>
      </c>
      <c r="BE50" s="1120">
        <v>2048</v>
      </c>
      <c r="BH50" s="1068" t="s">
        <v>1644</v>
      </c>
      <c r="BJ50" s="1217" t="s">
        <v>1037</v>
      </c>
      <c r="BL50" s="1217" t="s">
        <v>1037</v>
      </c>
    </row>
    <row customHeight="1" ht="11.25">
      <c r="A51" s="1074" t="s">
        <v>1675</v>
      </c>
      <c r="E51" s="407" t="s">
        <v>1676</v>
      </c>
      <c r="F51" s="1115" t="s">
        <v>1647</v>
      </c>
      <c r="G51" s="1116" t="str">
        <f>_xlfn.IFERROR(IF(TITLE_PERIOD_START="","01.01."&amp;CURRENT_YEAR,"01.01."&amp;YEAR(TITLE_PERIOD_START)),"01.01."&amp;CURRENT_YEAR)</f>
        <v>01.01.2026</v>
      </c>
      <c r="H51" s="1116" t="str">
        <f>_xlfn.IFERROR(IF(TITLE_PERIOD_END="","31.12."&amp;CURRENT_YEAR,"31.12."&amp;YEAR(TITLE_PERIOD_END)),"31.12."&amp;CURRENT_YEAR)</f>
        <v>31.12.2030</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01.01.2026</v>
      </c>
      <c r="H52" s="1116" t="str">
        <f>_xlfn.IFERROR(IF(TITLE_PERIOD_END="","31.12."&amp;CURRENT_YEAR,"31.12."&amp;YEAR(TITLE_PERIOD_END)),"31.12."&amp;CURRENT_YEAR)</f>
        <v>31.12.2030</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1682</v>
      </c>
      <c r="AZ52" s="1120" t="s">
        <v>521</v>
      </c>
      <c r="BE52" s="1120">
        <v>2050</v>
      </c>
      <c r="BH52" s="1068" t="s">
        <v>1657</v>
      </c>
      <c r="BJ52" s="1217" t="s">
        <v>1048</v>
      </c>
      <c r="BL52" s="1217" t="s">
        <v>1048</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1661</v>
      </c>
      <c r="BJ53" s="1217" t="s">
        <v>1633</v>
      </c>
      <c r="BL53" s="1217" t="s">
        <v>1633</v>
      </c>
    </row>
    <row customHeight="1" ht="11.25">
      <c r="A54" s="1074" t="s">
        <v>1687</v>
      </c>
      <c r="AX54" s="1120" t="s">
        <v>1688</v>
      </c>
      <c r="AZ54" s="1067" t="s">
        <v>1689</v>
      </c>
      <c r="BE54" s="1120">
        <v>2052</v>
      </c>
      <c r="BH54" s="1068" t="s">
        <v>1667</v>
      </c>
      <c r="BJ54" s="1217" t="s">
        <v>1637</v>
      </c>
      <c r="BL54" s="1217" t="s">
        <v>1637</v>
      </c>
    </row>
    <row customHeight="1" ht="11.25">
      <c r="A55" s="1074" t="s">
        <v>1690</v>
      </c>
      <c r="AX55" s="1120" t="s">
        <v>1691</v>
      </c>
      <c r="AZ55" s="1120" t="s">
        <v>1224</v>
      </c>
      <c r="BE55" s="1120">
        <v>2053</v>
      </c>
      <c r="BH55" s="1070" t="s">
        <v>28</v>
      </c>
      <c r="BJ55" s="1217" t="s">
        <v>1049</v>
      </c>
      <c r="BL55" s="1217" t="s">
        <v>1049</v>
      </c>
    </row>
    <row customHeight="1" ht="11.25">
      <c r="A56" s="1074" t="s">
        <v>1692</v>
      </c>
      <c r="D56" s="1118" t="s">
        <v>1693</v>
      </c>
      <c r="E56" s="1095" t="s">
        <v>98</v>
      </c>
      <c r="F56" s="1074" t="s">
        <v>1694</v>
      </c>
      <c r="AX56" s="1120" t="s">
        <v>1695</v>
      </c>
      <c r="AZ56" s="1120" t="s">
        <v>1251</v>
      </c>
      <c r="BE56" s="1120">
        <v>2054</v>
      </c>
      <c r="BH56" s="1070" t="s">
        <v>28</v>
      </c>
      <c r="BJ56" s="1217" t="s">
        <v>1644</v>
      </c>
      <c r="BL56" s="1217" t="s">
        <v>1644</v>
      </c>
    </row>
    <row customHeight="1" ht="11.25">
      <c r="A57" s="1074" t="s">
        <v>1696</v>
      </c>
      <c r="D57" s="1118" t="s">
        <v>1697</v>
      </c>
      <c r="E57" s="1095" t="s">
        <v>98</v>
      </c>
      <c r="F57" s="1074" t="s">
        <v>1694</v>
      </c>
      <c r="AX57" s="1120" t="s">
        <v>1698</v>
      </c>
      <c r="AZ57" s="1120" t="s">
        <v>1286</v>
      </c>
      <c r="BE57" s="1120">
        <v>2055</v>
      </c>
      <c r="BJ57" s="1217" t="s">
        <v>1653</v>
      </c>
      <c r="BL57" s="1217" t="s">
        <v>1653</v>
      </c>
    </row>
    <row customHeight="1" ht="11.25">
      <c r="A58" s="1074" t="s">
        <v>1699</v>
      </c>
      <c r="D58" s="1118" t="s">
        <v>1700</v>
      </c>
      <c r="E58" s="1095" t="s">
        <v>98</v>
      </c>
      <c r="F58" s="1074" t="s">
        <v>1694</v>
      </c>
      <c r="AX58" s="1120" t="s">
        <v>1701</v>
      </c>
      <c r="BE58" s="1120">
        <v>2056</v>
      </c>
      <c r="BJ58" s="1217" t="s">
        <v>1657</v>
      </c>
      <c r="BL58" s="1217" t="s">
        <v>1657</v>
      </c>
    </row>
    <row customHeight="1" ht="11.25">
      <c r="A59" s="1074" t="s">
        <v>1702</v>
      </c>
      <c r="D59" s="1118" t="s">
        <v>129</v>
      </c>
      <c r="E59" s="1095" t="s">
        <v>1589</v>
      </c>
      <c r="F59" s="1074" t="s">
        <v>1703</v>
      </c>
      <c r="AX59" s="1120" t="s">
        <v>1704</v>
      </c>
      <c r="AZ59" s="1067" t="s">
        <v>1705</v>
      </c>
      <c r="BE59" s="1120">
        <v>2057</v>
      </c>
      <c r="BJ59" s="1217" t="s">
        <v>1661</v>
      </c>
      <c r="BL59" s="1217" t="s">
        <v>1661</v>
      </c>
    </row>
    <row customHeight="1" ht="11.25">
      <c r="A60" s="1074" t="s">
        <v>1706</v>
      </c>
      <c r="D60" s="1118" t="s">
        <v>1707</v>
      </c>
      <c r="E60" s="1095" t="s">
        <v>1589</v>
      </c>
      <c r="F60" s="1074" t="s">
        <v>1703</v>
      </c>
      <c r="AX60" s="1120" t="s">
        <v>1708</v>
      </c>
      <c r="AZ60" s="1120" t="s">
        <v>1225</v>
      </c>
      <c r="BE60" s="1120">
        <v>2058</v>
      </c>
      <c r="BJ60" s="1217" t="s">
        <v>1667</v>
      </c>
      <c r="BL60" s="1217" t="s">
        <v>1667</v>
      </c>
    </row>
    <row customHeight="1" ht="11.25">
      <c r="A61" s="1074" t="s">
        <v>1709</v>
      </c>
      <c r="D61" s="1118" t="s">
        <v>1710</v>
      </c>
      <c r="E61" s="1095" t="s">
        <v>1589</v>
      </c>
      <c r="F61" s="1074" t="s">
        <v>1703</v>
      </c>
      <c r="AX61" s="1120" t="s">
        <v>1711</v>
      </c>
      <c r="AZ61" s="1120" t="s">
        <v>1252</v>
      </c>
      <c r="BE61" s="1120">
        <v>2059</v>
      </c>
      <c r="BL61" s="1217" t="s">
        <v>1041</v>
      </c>
    </row>
    <row customHeight="1" ht="11.25">
      <c r="A62" s="1074" t="s">
        <v>1712</v>
      </c>
      <c r="D62" s="1118" t="s">
        <v>128</v>
      </c>
      <c r="E62" s="1095">
        <v>30</v>
      </c>
      <c r="F62" s="1074" t="s">
        <v>1703</v>
      </c>
      <c r="AZ62" s="1120" t="s">
        <v>1287</v>
      </c>
      <c r="BE62" s="1120">
        <v>2060</v>
      </c>
      <c r="BL62" s="1217" t="s">
        <v>1043</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1226</v>
      </c>
      <c r="BE67" s="1120">
        <v>2065</v>
      </c>
    </row>
    <row customHeight="1" ht="11.25">
      <c r="A68" s="1074" t="s">
        <v>1721</v>
      </c>
      <c r="AZ68" s="1120" t="s">
        <v>1253</v>
      </c>
      <c r="BE68" s="1120">
        <v>2066</v>
      </c>
      <c r="BH68" s="1067" t="s">
        <v>1722</v>
      </c>
      <c r="BJ68" s="1067" t="s">
        <v>1723</v>
      </c>
      <c r="BL68" s="1067" t="s">
        <v>1724</v>
      </c>
      <c r="BN68" s="1067" t="s">
        <v>1725</v>
      </c>
    </row>
    <row customHeight="1" ht="11.25">
      <c r="A69" s="1074" t="s">
        <v>1726</v>
      </c>
      <c r="AZ69" s="1120" t="s">
        <v>1288</v>
      </c>
      <c r="BE69" s="1120">
        <v>2067</v>
      </c>
      <c r="BH69" s="1068" t="s">
        <v>1727</v>
      </c>
      <c r="BI69" s="1117" t="s">
        <v>108</v>
      </c>
      <c r="BJ69" s="1068" t="s">
        <v>1728</v>
      </c>
      <c r="BK69" s="1117" t="s">
        <v>108</v>
      </c>
      <c r="BL69" s="1068" t="s">
        <v>1729</v>
      </c>
      <c r="BM69" s="1070" t="s">
        <v>108</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89</v>
      </c>
      <c r="BJ71" s="1068" t="s">
        <v>1738</v>
      </c>
      <c r="BK71" s="1117" t="s">
        <v>89</v>
      </c>
      <c r="BL71" s="1068" t="s">
        <v>1739</v>
      </c>
      <c r="BM71" s="1070" t="s">
        <v>89</v>
      </c>
      <c r="BN71" s="1068" t="s">
        <v>1740</v>
      </c>
    </row>
    <row customHeight="1" ht="11.25">
      <c r="A72" s="1074" t="s">
        <v>16</v>
      </c>
      <c r="AZ72" s="1120" t="s">
        <v>19</v>
      </c>
      <c r="BE72" s="1120">
        <v>2070</v>
      </c>
      <c r="BH72" s="1068" t="s">
        <v>1741</v>
      </c>
      <c r="BJ72" s="1068" t="s">
        <v>1741</v>
      </c>
      <c r="BL72" s="1068" t="s">
        <v>1741</v>
      </c>
      <c r="BN72" s="1068" t="s">
        <v>1742</v>
      </c>
    </row>
    <row customHeight="1" ht="11.25">
      <c r="A73" s="1074" t="s">
        <v>1743</v>
      </c>
      <c r="BH73" s="1068" t="s">
        <v>1744</v>
      </c>
      <c r="BI73" s="1117" t="s">
        <v>98</v>
      </c>
      <c r="BJ73" s="1068" t="s">
        <v>1745</v>
      </c>
      <c r="BK73" s="1117" t="s">
        <v>98</v>
      </c>
      <c r="BL73" s="1068" t="s">
        <v>1746</v>
      </c>
      <c r="BM73" s="1070" t="s">
        <v>98</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1235</v>
      </c>
      <c r="BH76" s="1068" t="s">
        <v>1757</v>
      </c>
      <c r="BJ76" s="1068" t="s">
        <v>1758</v>
      </c>
      <c r="BL76" s="1068" t="s">
        <v>1759</v>
      </c>
    </row>
    <row customHeight="1" ht="11.25">
      <c r="A77" s="1074" t="s">
        <v>1760</v>
      </c>
      <c r="AZ77" s="1120" t="s">
        <v>1263</v>
      </c>
    </row>
    <row customHeight="1" ht="11.25">
      <c r="A78" s="1074" t="s">
        <v>1761</v>
      </c>
      <c r="AZ78" s="1120" t="s">
        <v>1295</v>
      </c>
    </row>
    <row customHeight="1" ht="11.25">
      <c r="A79" s="1074" t="s">
        <v>1762</v>
      </c>
      <c r="AZ79" s="1120" t="s">
        <v>1326</v>
      </c>
      <c r="BH79" s="1067" t="s">
        <v>1763</v>
      </c>
      <c r="BJ79" s="1067" t="s">
        <v>1764</v>
      </c>
      <c r="BL79" s="1067" t="s">
        <v>1765</v>
      </c>
    </row>
    <row customHeight="1" ht="11.25">
      <c r="A80" s="1074" t="s">
        <v>1766</v>
      </c>
      <c r="AZ80" s="1120" t="s">
        <v>1347</v>
      </c>
      <c r="BH80" s="1068" t="s">
        <v>1767</v>
      </c>
      <c r="BJ80" s="1068" t="s">
        <v>1768</v>
      </c>
      <c r="BL80" s="1068" t="s">
        <v>1769</v>
      </c>
    </row>
    <row customHeight="1" ht="11.25">
      <c r="A81" s="1074" t="s">
        <v>1770</v>
      </c>
      <c r="AZ81" s="1120" t="s">
        <v>1364</v>
      </c>
      <c r="BH81" s="1068" t="s">
        <v>1771</v>
      </c>
      <c r="BJ81" s="1068" t="s">
        <v>1772</v>
      </c>
      <c r="BL81" s="1068" t="s">
        <v>1773</v>
      </c>
    </row>
    <row customHeight="1" ht="11.25">
      <c r="A82" s="1074" t="s">
        <v>1774</v>
      </c>
      <c r="AZ82" s="1120" t="s">
        <v>1379</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1019</v>
      </c>
    </row>
    <row customHeight="1" ht="11.25">
      <c r="A91" s="1074" t="s">
        <v>1803</v>
      </c>
      <c r="AZ91" s="1120" t="s">
        <v>1055</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572</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521</v>
      </c>
    </row>
    <row customHeight="1" ht="11.25">
      <c r="AZ116" s="1901" t="s">
        <v>1845</v>
      </c>
      <c r="BA116" s="1902" t="s">
        <v>1846</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7C509-E865-F16B-97B7-35E3DE8855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517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308</v>
      </c>
      <c r="G13" s="474"/>
      <c r="H13" s="1533"/>
      <c r="J13" s="455">
        <v>19</v>
      </c>
    </row>
    <row customHeight="1" ht="19.95">
      <c r="A14" s="502"/>
      <c r="B14" s="502"/>
      <c r="C14" s="457"/>
      <c r="D14" s="1523" t="s">
        <v>709</v>
      </c>
      <c r="E14" s="1524" t="s">
        <v>1863</v>
      </c>
      <c r="F14" s="1526"/>
      <c r="G14" s="1525" t="s">
        <v>1864</v>
      </c>
      <c r="H14" s="1533"/>
      <c r="J14" s="455">
        <v>19</v>
      </c>
    </row>
    <row customHeight="1" ht="19.95">
      <c r="A15" s="502"/>
      <c r="B15" s="502"/>
      <c r="C15" s="457"/>
      <c r="D15" s="1523" t="s">
        <v>309</v>
      </c>
      <c r="E15" s="1524" t="s">
        <v>1865</v>
      </c>
      <c r="F15" s="1526"/>
      <c r="G15" s="1525" t="s">
        <v>1866</v>
      </c>
      <c r="H15" s="1533"/>
      <c r="J15" s="455">
        <v>19</v>
      </c>
    </row>
    <row customHeight="1" ht="24">
      <c r="A16" s="502"/>
      <c r="B16" s="502"/>
      <c r="C16" s="457"/>
      <c r="D16" s="1523" t="s">
        <v>312</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98</v>
      </c>
      <c r="E19" s="1527" t="s">
        <v>1872</v>
      </c>
      <c r="F19" s="1521" t="s">
        <v>308</v>
      </c>
      <c r="G19" s="2471" t="s">
        <v>1873</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955C6-F176-5B62-2D78-E87AE2E402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517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A558B-83EF-5A5F-3F8A-CEB425821F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517</v>
      </c>
      <c r="E2" s="1889"/>
      <c r="F2" s="1892" t="str">
        <f>IF(ROIV_INFO_NAME="","",ROIV_INFO_NAME)</f>
        <v>Муниципальное унитарное предприятие "Невельские коммунальные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32CE-9A5C-9202-7E55-7A14A1FBA3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517</v>
      </c>
      <c r="E2" s="1904"/>
      <c r="F2" s="1906" t="str">
        <f>IF(ROIV_INFO_NAME="","",ROIV_INFO_NAME)</f>
        <v>Муниципальное унитарное предприятие "Невельские коммунальные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F5E4D-4091-5A75-1E01-5F6DB0828FB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517</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517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60385-035E-155C-45F8-06656A78E8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392</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28</v>
      </c>
      <c r="C12" s="126"/>
      <c r="D12" s="128" t="s">
        <v>108</v>
      </c>
      <c r="E12" s="381"/>
      <c r="F12" s="381"/>
      <c r="G12" s="1734" t="s">
        <v>28</v>
      </c>
      <c r="H12" s="382"/>
      <c r="I12" s="2169" t="s">
        <v>1900</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E802-1E8D-072F-44D9-42EC434182A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0FA9A-D327-A2BE-4AA3-D83855EF9D3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A8E12-2967-9E58-9281-B551B6A4DD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5A31D-3507-C7F6-84DE-6A6FD35C73C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517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517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517</v>
      </c>
      <c r="L34" s="1729" t="s">
        <v>108</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108</v>
      </c>
      <c r="G139" s="2575" t="s">
        <v>28</v>
      </c>
      <c r="H139" s="289"/>
      <c r="I139" s="637" t="s">
        <v>108</v>
      </c>
      <c r="J139" s="1807" t="s">
        <v>1942</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A9214-6161-8E33-1AF8-F944CBF324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808</v>
      </c>
      <c r="E1" s="980" t="s">
        <v>854</v>
      </c>
      <c r="F1" s="980" t="s">
        <v>907</v>
      </c>
      <c r="G1" s="980" t="s">
        <v>894</v>
      </c>
      <c r="H1" s="980" t="s">
        <v>1627</v>
      </c>
    </row>
    <row customHeight="1" ht="9">
      <c r="A2" s="983" t="s">
        <v>1953</v>
      </c>
      <c r="B2" s="983"/>
      <c r="C2" s="984" t="str">
        <f>INDEX(TEMPLATE_NUMBER_FORM_LIST,MATCH(TEMPLATE_SPHERE,TEMPLATE_SPHERE_LIST,0))</f>
        <v>10</v>
      </c>
      <c r="D2" s="983" t="s">
        <v>1476</v>
      </c>
      <c r="E2" s="983" t="s">
        <v>147</v>
      </c>
      <c r="F2" s="985" t="s">
        <v>147</v>
      </c>
      <c r="G2" s="983" t="s">
        <v>147</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1955</v>
      </c>
      <c r="B4" s="846" t="s">
        <v>109</v>
      </c>
      <c r="C4" s="984" t="str">
        <f>IF(TEMPLATE_SPHERE="HEAT",D4,IF(TEMPLATE_SPHERE="TKO",H4,E4))</f>
        <v>Форма 1. Информация об организации, осуществляющей водоотведение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1962</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2012</v>
      </c>
      <c r="B31" s="846"/>
      <c r="C31" s="984" t="str">
        <f>IF(TEMPLATE_SPHERE="HEAT",D31,IF(TEMPLATE_SPHERE="TKO",H31,E31))</f>
        <v>Форма 1. Информация об организации, осуществляющей водоотведение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B0BE99-E83F-9535-A77C-CA5B3F79E0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808</v>
      </c>
      <c r="D2" s="841" t="s">
        <v>854</v>
      </c>
      <c r="E2" s="841" t="s">
        <v>907</v>
      </c>
      <c r="F2" s="841" t="s">
        <v>894</v>
      </c>
      <c r="G2" s="841" t="s">
        <v>1627</v>
      </c>
      <c r="H2" s="843"/>
      <c r="I2" s="843"/>
      <c r="J2" s="843"/>
      <c r="K2" s="843"/>
      <c r="L2" s="843"/>
      <c r="M2" s="843"/>
      <c r="N2" s="843"/>
      <c r="O2" s="841" t="s">
        <v>808</v>
      </c>
      <c r="P2" s="841" t="s">
        <v>854</v>
      </c>
      <c r="Q2" s="841" t="s">
        <v>894</v>
      </c>
      <c r="R2" s="841" t="s">
        <v>907</v>
      </c>
      <c r="S2" s="841" t="s">
        <v>1627</v>
      </c>
      <c r="T2" s="841" t="s">
        <v>808</v>
      </c>
      <c r="U2" s="841" t="s">
        <v>854</v>
      </c>
      <c r="V2" s="841" t="s">
        <v>894</v>
      </c>
      <c r="W2" s="841" t="s">
        <v>907</v>
      </c>
      <c r="X2" s="841" t="s">
        <v>1627</v>
      </c>
      <c r="Y2" s="841"/>
      <c r="Z2" s="841" t="s">
        <v>808</v>
      </c>
      <c r="AA2" s="850" t="s">
        <v>854</v>
      </c>
      <c r="AB2" s="841" t="s">
        <v>894</v>
      </c>
      <c r="AC2" s="841" t="s">
        <v>907</v>
      </c>
      <c r="AD2" s="841" t="s">
        <v>1627</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1660</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709</v>
      </c>
      <c r="P20" s="957" t="s">
        <v>709</v>
      </c>
      <c r="Q20" s="957" t="s">
        <v>709</v>
      </c>
      <c r="R20" s="957" t="s">
        <v>709</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2066</v>
      </c>
      <c r="U25" s="846" t="s">
        <v>2066</v>
      </c>
      <c r="V25" s="846" t="s">
        <v>2066</v>
      </c>
      <c r="W25" s="846" t="s">
        <v>2066</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2067</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2069</v>
      </c>
      <c r="R27" s="957" t="s">
        <v>721</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732</v>
      </c>
      <c r="Q31" s="957" t="s">
        <v>2076</v>
      </c>
      <c r="R31" s="957" t="s">
        <v>732</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734</v>
      </c>
      <c r="Q32" s="957" t="s">
        <v>2079</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746</v>
      </c>
      <c r="P39" s="957" t="s">
        <v>740</v>
      </c>
      <c r="Q39" s="957" t="s">
        <v>746</v>
      </c>
      <c r="R39" s="957" t="s">
        <v>740</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742</v>
      </c>
      <c r="Q40" s="957" t="s">
        <v>2102</v>
      </c>
      <c r="R40" s="957" t="s">
        <v>742</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746</v>
      </c>
      <c r="Q43" s="957" t="s">
        <v>2113</v>
      </c>
      <c r="R43" s="957" t="s">
        <v>746</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98</v>
      </c>
      <c r="Q59" s="957" t="s">
        <v>98</v>
      </c>
      <c r="R59" s="957" t="s">
        <v>98</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146</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147</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148</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146</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146</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667</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675</v>
      </c>
      <c r="U89" s="843" t="s">
        <v>675</v>
      </c>
      <c r="V89" s="843" t="s">
        <v>675</v>
      </c>
      <c r="W89" s="843" t="s">
        <v>675</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150</v>
      </c>
      <c r="Q91" s="957" t="s">
        <v>150</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151</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1514</v>
      </c>
      <c r="P99" s="957"/>
      <c r="Q99" s="957"/>
      <c r="R99" s="957"/>
      <c r="S99" s="957"/>
      <c r="T99" s="843" t="s">
        <v>2225</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2230</v>
      </c>
      <c r="D148" s="843" t="s">
        <v>1570</v>
      </c>
      <c r="E148" s="843" t="s">
        <v>1671</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9133B-1517-2BD1-4762-1776DBFB777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45778.44613425926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812-2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2235</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2DE56-0957-7373-DEF8-040CAF350A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26914-678B-F8D1-04BF-21F04F3A94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FFDDC-DA6D-A2FB-B29D-E2881F2046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2092B-BE5E-24AC-AE7C-81855D29EC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90EE8-7A27-351D-79E2-EED2B82BB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99A52-D7A5-F504-B806-A24B50044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79C89-9086-DFEF-7C1A-D8176278E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E1493-635A-0575-4EC9-6C508C4075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AF4C6-2B51-F40C-CF8F-8DF66B406A0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2007</v>
      </c>
      <c r="D5" s="2625" t="s">
        <v>2244</v>
      </c>
      <c r="E5" s="836"/>
    </row>
    <row s="1850" customFormat="1" customHeight="1" ht="11.25">
      <c r="A6" s="2626"/>
      <c r="B6" s="766" t="s">
        <v>1673</v>
      </c>
      <c r="C6" s="753"/>
      <c r="D6" s="764"/>
      <c r="E6" s="836"/>
    </row>
    <row customHeight="1" ht="11.25">
      <c r="A7" s="2627"/>
      <c r="B7" s="766" t="s">
        <v>1680</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4ABCA-001B-07F7-FD3D-4ACFD7C43B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D3DE3-1E28-7E19-2A9D-2ED96B1443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50A74-142A-A091-8243-812E6F60B38B}"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28</v>
      </c>
      <c r="H2" s="1850" t="s">
        <v>28</v>
      </c>
      <c r="I2" s="1850" t="s">
        <v>808</v>
      </c>
    </row>
    <row customHeight="1" ht="11.25">
      <c r="A3" s="1850" t="s">
        <v>2254</v>
      </c>
      <c r="B3" s="1850" t="s">
        <v>16</v>
      </c>
      <c r="C3" s="1850" t="s">
        <v>2259</v>
      </c>
      <c r="D3" s="1850" t="s">
        <v>2260</v>
      </c>
      <c r="E3" s="1850" t="s">
        <v>2261</v>
      </c>
      <c r="F3" s="1850" t="s">
        <v>2262</v>
      </c>
      <c r="G3" s="1850" t="s">
        <v>28</v>
      </c>
      <c r="H3" s="1850" t="s">
        <v>28</v>
      </c>
      <c r="I3" s="1850" t="s">
        <v>808</v>
      </c>
    </row>
    <row customHeight="1" ht="11.25">
      <c r="A4" s="1850" t="s">
        <v>2254</v>
      </c>
      <c r="B4" s="1850" t="s">
        <v>16</v>
      </c>
      <c r="C4" s="1850" t="s">
        <v>2263</v>
      </c>
      <c r="D4" s="1850" t="s">
        <v>2264</v>
      </c>
      <c r="E4" s="1850" t="s">
        <v>2265</v>
      </c>
      <c r="F4" s="1850" t="s">
        <v>2266</v>
      </c>
      <c r="G4" s="1850" t="s">
        <v>28</v>
      </c>
      <c r="H4" s="1850" t="s">
        <v>28</v>
      </c>
      <c r="I4" s="1850" t="s">
        <v>808</v>
      </c>
    </row>
    <row customHeight="1" ht="11.25">
      <c r="A5" s="1850" t="s">
        <v>2254</v>
      </c>
      <c r="B5" s="1850" t="s">
        <v>16</v>
      </c>
      <c r="C5" s="1850" t="s">
        <v>2267</v>
      </c>
      <c r="D5" s="1850" t="s">
        <v>2268</v>
      </c>
      <c r="E5" s="1850" t="s">
        <v>2269</v>
      </c>
      <c r="F5" s="1850" t="s">
        <v>2266</v>
      </c>
      <c r="G5" s="1850" t="s">
        <v>28</v>
      </c>
      <c r="H5" s="1850" t="s">
        <v>28</v>
      </c>
      <c r="I5" s="1850" t="s">
        <v>808</v>
      </c>
    </row>
    <row customHeight="1" ht="11.25">
      <c r="A6" s="1850" t="s">
        <v>2254</v>
      </c>
      <c r="B6" s="1850" t="s">
        <v>16</v>
      </c>
      <c r="C6" s="1850" t="s">
        <v>2270</v>
      </c>
      <c r="D6" s="1850" t="s">
        <v>2271</v>
      </c>
      <c r="E6" s="1850" t="s">
        <v>2272</v>
      </c>
      <c r="F6" s="1850" t="s">
        <v>2273</v>
      </c>
      <c r="G6" s="1850" t="s">
        <v>28</v>
      </c>
      <c r="H6" s="1850" t="s">
        <v>28</v>
      </c>
      <c r="I6" s="1850" t="s">
        <v>808</v>
      </c>
    </row>
    <row customHeight="1" ht="11.25">
      <c r="A7" s="1850" t="s">
        <v>2254</v>
      </c>
      <c r="B7" s="1850" t="s">
        <v>16</v>
      </c>
      <c r="C7" s="1850" t="s">
        <v>2274</v>
      </c>
      <c r="D7" s="1850" t="s">
        <v>2275</v>
      </c>
      <c r="E7" s="1850" t="s">
        <v>2276</v>
      </c>
      <c r="F7" s="1850" t="s">
        <v>2277</v>
      </c>
      <c r="G7" s="1850" t="s">
        <v>28</v>
      </c>
      <c r="H7" s="1850" t="s">
        <v>28</v>
      </c>
      <c r="I7" s="1850" t="s">
        <v>808</v>
      </c>
    </row>
    <row customHeight="1" ht="11.25">
      <c r="A8" s="1850" t="s">
        <v>2254</v>
      </c>
      <c r="B8" s="1850" t="s">
        <v>16</v>
      </c>
      <c r="C8" s="1850" t="s">
        <v>2278</v>
      </c>
      <c r="D8" s="1850" t="s">
        <v>2279</v>
      </c>
      <c r="E8" s="1850" t="s">
        <v>2280</v>
      </c>
      <c r="F8" s="1850" t="s">
        <v>2281</v>
      </c>
      <c r="G8" s="1850" t="s">
        <v>28</v>
      </c>
      <c r="H8" s="1850" t="s">
        <v>28</v>
      </c>
      <c r="I8" s="1850" t="s">
        <v>808</v>
      </c>
    </row>
    <row customHeight="1" ht="11.25">
      <c r="A9" s="1850" t="s">
        <v>2254</v>
      </c>
      <c r="B9" s="1850" t="s">
        <v>16</v>
      </c>
      <c r="C9" s="1850" t="s">
        <v>2282</v>
      </c>
      <c r="D9" s="1850" t="s">
        <v>2283</v>
      </c>
      <c r="E9" s="1850" t="s">
        <v>2284</v>
      </c>
      <c r="F9" s="1850" t="s">
        <v>2258</v>
      </c>
      <c r="G9" s="1850" t="s">
        <v>28</v>
      </c>
      <c r="H9" s="1850" t="s">
        <v>28</v>
      </c>
      <c r="I9" s="1850" t="s">
        <v>808</v>
      </c>
    </row>
    <row customHeight="1" ht="11.25">
      <c r="A10" s="1850" t="s">
        <v>2254</v>
      </c>
      <c r="B10" s="1850" t="s">
        <v>16</v>
      </c>
      <c r="C10" s="1850" t="s">
        <v>2285</v>
      </c>
      <c r="D10" s="1850" t="s">
        <v>2286</v>
      </c>
      <c r="E10" s="1850" t="s">
        <v>2287</v>
      </c>
      <c r="F10" s="1850" t="s">
        <v>2288</v>
      </c>
      <c r="G10" s="1850" t="s">
        <v>28</v>
      </c>
      <c r="H10" s="1850" t="s">
        <v>28</v>
      </c>
      <c r="I10" s="1850" t="s">
        <v>808</v>
      </c>
    </row>
    <row customHeight="1" ht="11.25">
      <c r="A11" s="1850" t="s">
        <v>2254</v>
      </c>
      <c r="B11" s="1850" t="s">
        <v>16</v>
      </c>
      <c r="C11" s="1850" t="s">
        <v>2289</v>
      </c>
      <c r="D11" s="1850" t="s">
        <v>2290</v>
      </c>
      <c r="E11" s="1850" t="s">
        <v>2291</v>
      </c>
      <c r="F11" s="1850" t="s">
        <v>2258</v>
      </c>
      <c r="G11" s="1850" t="s">
        <v>28</v>
      </c>
      <c r="H11" s="1850" t="s">
        <v>28</v>
      </c>
      <c r="I11" s="1850" t="s">
        <v>808</v>
      </c>
    </row>
    <row customHeight="1" ht="11.25">
      <c r="A12" s="1850" t="s">
        <v>2254</v>
      </c>
      <c r="B12" s="1850" t="s">
        <v>16</v>
      </c>
      <c r="C12" s="1850" t="s">
        <v>2292</v>
      </c>
      <c r="D12" s="1850" t="s">
        <v>2293</v>
      </c>
      <c r="E12" s="1850" t="s">
        <v>2294</v>
      </c>
      <c r="F12" s="1850" t="s">
        <v>2273</v>
      </c>
      <c r="G12" s="1850" t="s">
        <v>2295</v>
      </c>
      <c r="H12" s="1850" t="s">
        <v>28</v>
      </c>
      <c r="I12" s="1850" t="s">
        <v>808</v>
      </c>
    </row>
    <row customHeight="1" ht="11.25">
      <c r="A13" s="1850" t="s">
        <v>2254</v>
      </c>
      <c r="B13" s="1850" t="s">
        <v>16</v>
      </c>
      <c r="C13" s="1850" t="s">
        <v>2296</v>
      </c>
      <c r="D13" s="1850" t="s">
        <v>2297</v>
      </c>
      <c r="E13" s="1850" t="s">
        <v>2298</v>
      </c>
      <c r="F13" s="1850" t="s">
        <v>2299</v>
      </c>
      <c r="G13" s="1850" t="s">
        <v>28</v>
      </c>
      <c r="H13" s="1850" t="s">
        <v>28</v>
      </c>
      <c r="I13" s="1850" t="s">
        <v>808</v>
      </c>
    </row>
    <row customHeight="1" ht="11.25">
      <c r="A14" s="1850" t="s">
        <v>2254</v>
      </c>
      <c r="B14" s="1850" t="s">
        <v>16</v>
      </c>
      <c r="C14" s="1850" t="s">
        <v>2300</v>
      </c>
      <c r="D14" s="1850" t="s">
        <v>2301</v>
      </c>
      <c r="E14" s="1850" t="s">
        <v>2302</v>
      </c>
      <c r="F14" s="1850" t="s">
        <v>2299</v>
      </c>
      <c r="G14" s="1850" t="s">
        <v>28</v>
      </c>
      <c r="H14" s="1850" t="s">
        <v>28</v>
      </c>
      <c r="I14" s="1850" t="s">
        <v>808</v>
      </c>
    </row>
    <row customHeight="1" ht="11.25">
      <c r="A15" s="1850" t="s">
        <v>2254</v>
      </c>
      <c r="B15" s="1850" t="s">
        <v>16</v>
      </c>
      <c r="C15" s="1850" t="s">
        <v>2303</v>
      </c>
      <c r="D15" s="1850" t="s">
        <v>2304</v>
      </c>
      <c r="E15" s="1850" t="s">
        <v>2305</v>
      </c>
      <c r="F15" s="1850" t="s">
        <v>2306</v>
      </c>
      <c r="G15" s="1850" t="s">
        <v>28</v>
      </c>
      <c r="H15" s="1850" t="s">
        <v>28</v>
      </c>
      <c r="I15" s="1850" t="s">
        <v>808</v>
      </c>
    </row>
    <row customHeight="1" ht="11.25">
      <c r="A16" s="1850" t="s">
        <v>2254</v>
      </c>
      <c r="B16" s="1850" t="s">
        <v>16</v>
      </c>
      <c r="C16" s="1850" t="s">
        <v>2307</v>
      </c>
      <c r="D16" s="1850" t="s">
        <v>2308</v>
      </c>
      <c r="E16" s="1850" t="s">
        <v>2309</v>
      </c>
      <c r="F16" s="1850" t="s">
        <v>2310</v>
      </c>
      <c r="G16" s="1850" t="s">
        <v>28</v>
      </c>
      <c r="H16" s="1850" t="s">
        <v>28</v>
      </c>
      <c r="I16" s="1850" t="s">
        <v>808</v>
      </c>
    </row>
    <row customHeight="1" ht="11.25">
      <c r="A17" s="1850" t="s">
        <v>2254</v>
      </c>
      <c r="B17" s="1850" t="s">
        <v>16</v>
      </c>
      <c r="C17" s="1850" t="s">
        <v>2311</v>
      </c>
      <c r="D17" s="1850" t="s">
        <v>2312</v>
      </c>
      <c r="E17" s="1850" t="s">
        <v>2313</v>
      </c>
      <c r="F17" s="1850" t="s">
        <v>2314</v>
      </c>
      <c r="G17" s="1850" t="s">
        <v>28</v>
      </c>
      <c r="H17" s="1850" t="s">
        <v>28</v>
      </c>
      <c r="I17" s="1850" t="s">
        <v>808</v>
      </c>
    </row>
    <row customHeight="1" ht="11.25">
      <c r="A18" s="1850" t="s">
        <v>2254</v>
      </c>
      <c r="B18" s="1850" t="s">
        <v>16</v>
      </c>
      <c r="C18" s="1850" t="s">
        <v>2315</v>
      </c>
      <c r="D18" s="1850" t="s">
        <v>2316</v>
      </c>
      <c r="E18" s="1850" t="s">
        <v>2317</v>
      </c>
      <c r="F18" s="1850" t="s">
        <v>2258</v>
      </c>
      <c r="G18" s="1850" t="s">
        <v>28</v>
      </c>
      <c r="H18" s="1850" t="s">
        <v>28</v>
      </c>
      <c r="I18" s="1850" t="s">
        <v>808</v>
      </c>
    </row>
    <row customHeight="1" ht="11.25">
      <c r="A19" s="1850" t="s">
        <v>2254</v>
      </c>
      <c r="B19" s="1850" t="s">
        <v>16</v>
      </c>
      <c r="C19" s="1850" t="s">
        <v>2318</v>
      </c>
      <c r="D19" s="1850" t="s">
        <v>2319</v>
      </c>
      <c r="E19" s="1850" t="s">
        <v>2320</v>
      </c>
      <c r="F19" s="1850" t="s">
        <v>2321</v>
      </c>
      <c r="G19" s="1850" t="s">
        <v>2322</v>
      </c>
      <c r="H19" s="1850" t="s">
        <v>28</v>
      </c>
      <c r="I19" s="1850" t="s">
        <v>808</v>
      </c>
    </row>
    <row customHeight="1" ht="11.25">
      <c r="A20" s="1850" t="s">
        <v>2254</v>
      </c>
      <c r="B20" s="1850" t="s">
        <v>16</v>
      </c>
      <c r="C20" s="1850" t="s">
        <v>2323</v>
      </c>
      <c r="D20" s="1850" t="s">
        <v>2324</v>
      </c>
      <c r="E20" s="1850" t="s">
        <v>2325</v>
      </c>
      <c r="F20" s="1850" t="s">
        <v>2281</v>
      </c>
      <c r="G20" s="1850" t="s">
        <v>28</v>
      </c>
      <c r="H20" s="1850" t="s">
        <v>28</v>
      </c>
      <c r="I20" s="1850" t="s">
        <v>808</v>
      </c>
    </row>
    <row customHeight="1" ht="11.25">
      <c r="A21" s="1850" t="s">
        <v>2254</v>
      </c>
      <c r="B21" s="1850" t="s">
        <v>16</v>
      </c>
      <c r="C21" s="1850" t="s">
        <v>2326</v>
      </c>
      <c r="D21" s="1850" t="s">
        <v>2327</v>
      </c>
      <c r="E21" s="1850" t="s">
        <v>2328</v>
      </c>
      <c r="F21" s="1850" t="s">
        <v>2329</v>
      </c>
      <c r="G21" s="1850" t="s">
        <v>2330</v>
      </c>
      <c r="H21" s="1850" t="s">
        <v>28</v>
      </c>
      <c r="I21" s="1850" t="s">
        <v>808</v>
      </c>
    </row>
    <row customHeight="1" ht="11.25">
      <c r="A22" s="1850" t="s">
        <v>2254</v>
      </c>
      <c r="B22" s="1850" t="s">
        <v>16</v>
      </c>
      <c r="C22" s="1850" t="s">
        <v>2331</v>
      </c>
      <c r="D22" s="1850" t="s">
        <v>2332</v>
      </c>
      <c r="E22" s="1850" t="s">
        <v>2333</v>
      </c>
      <c r="F22" s="1850" t="s">
        <v>2277</v>
      </c>
      <c r="G22" s="1850" t="s">
        <v>28</v>
      </c>
      <c r="H22" s="1850" t="s">
        <v>28</v>
      </c>
      <c r="I22" s="1850" t="s">
        <v>808</v>
      </c>
    </row>
    <row customHeight="1" ht="11.25">
      <c r="A23" s="1850" t="s">
        <v>2254</v>
      </c>
      <c r="B23" s="1850" t="s">
        <v>16</v>
      </c>
      <c r="C23" s="1850" t="s">
        <v>2334</v>
      </c>
      <c r="D23" s="1850" t="s">
        <v>2335</v>
      </c>
      <c r="E23" s="1850" t="s">
        <v>2336</v>
      </c>
      <c r="F23" s="1850" t="s">
        <v>2266</v>
      </c>
      <c r="G23" s="1850" t="s">
        <v>2337</v>
      </c>
      <c r="H23" s="1850" t="s">
        <v>28</v>
      </c>
      <c r="I23" s="1850" t="s">
        <v>808</v>
      </c>
    </row>
    <row customHeight="1" ht="11.25">
      <c r="A24" s="1850" t="s">
        <v>2254</v>
      </c>
      <c r="B24" s="1850" t="s">
        <v>16</v>
      </c>
      <c r="C24" s="1850" t="s">
        <v>2338</v>
      </c>
      <c r="D24" s="1850" t="s">
        <v>2335</v>
      </c>
      <c r="E24" s="1850" t="s">
        <v>2339</v>
      </c>
      <c r="F24" s="1850" t="s">
        <v>2340</v>
      </c>
      <c r="G24" s="1850" t="s">
        <v>2341</v>
      </c>
      <c r="H24" s="1850" t="s">
        <v>28</v>
      </c>
      <c r="I24" s="1850" t="s">
        <v>808</v>
      </c>
    </row>
    <row customHeight="1" ht="11.25">
      <c r="A25" s="1850" t="s">
        <v>2254</v>
      </c>
      <c r="B25" s="1850" t="s">
        <v>16</v>
      </c>
      <c r="C25" s="1850" t="s">
        <v>2342</v>
      </c>
      <c r="D25" s="1850" t="s">
        <v>2343</v>
      </c>
      <c r="E25" s="1850" t="s">
        <v>2344</v>
      </c>
      <c r="F25" s="1850" t="s">
        <v>2340</v>
      </c>
      <c r="G25" s="1850" t="s">
        <v>2345</v>
      </c>
      <c r="H25" s="1850" t="s">
        <v>28</v>
      </c>
      <c r="I25" s="1850" t="s">
        <v>808</v>
      </c>
    </row>
    <row customHeight="1" ht="11.25">
      <c r="A26" s="1850" t="s">
        <v>2254</v>
      </c>
      <c r="B26" s="1850" t="s">
        <v>16</v>
      </c>
      <c r="C26" s="1850" t="s">
        <v>2346</v>
      </c>
      <c r="D26" s="1850" t="s">
        <v>2347</v>
      </c>
      <c r="E26" s="1850" t="s">
        <v>2348</v>
      </c>
      <c r="F26" s="1850" t="s">
        <v>2329</v>
      </c>
      <c r="G26" s="1850" t="s">
        <v>28</v>
      </c>
      <c r="H26" s="1850" t="s">
        <v>28</v>
      </c>
      <c r="I26" s="1850" t="s">
        <v>808</v>
      </c>
    </row>
    <row customHeight="1" ht="11.25">
      <c r="A27" s="1850" t="s">
        <v>2254</v>
      </c>
      <c r="B27" s="1850" t="s">
        <v>16</v>
      </c>
      <c r="C27" s="1850" t="s">
        <v>2349</v>
      </c>
      <c r="D27" s="1850" t="s">
        <v>2350</v>
      </c>
      <c r="E27" s="1850" t="s">
        <v>2351</v>
      </c>
      <c r="F27" s="1850" t="s">
        <v>2352</v>
      </c>
      <c r="G27" s="1850" t="s">
        <v>28</v>
      </c>
      <c r="H27" s="1850" t="s">
        <v>28</v>
      </c>
      <c r="I27" s="1850" t="s">
        <v>808</v>
      </c>
    </row>
    <row customHeight="1" ht="11.25">
      <c r="A28" s="1850" t="s">
        <v>2254</v>
      </c>
      <c r="B28" s="1850" t="s">
        <v>16</v>
      </c>
      <c r="C28" s="1850" t="s">
        <v>2353</v>
      </c>
      <c r="D28" s="1850" t="s">
        <v>2354</v>
      </c>
      <c r="E28" s="1850" t="s">
        <v>2355</v>
      </c>
      <c r="F28" s="1850" t="s">
        <v>2329</v>
      </c>
      <c r="G28" s="1850" t="s">
        <v>2356</v>
      </c>
      <c r="H28" s="1850" t="s">
        <v>28</v>
      </c>
      <c r="I28" s="1850" t="s">
        <v>808</v>
      </c>
    </row>
    <row customHeight="1" ht="11.25">
      <c r="A29" s="1850" t="s">
        <v>2254</v>
      </c>
      <c r="B29" s="1850" t="s">
        <v>16</v>
      </c>
      <c r="C29" s="1850" t="s">
        <v>2357</v>
      </c>
      <c r="D29" s="1850" t="s">
        <v>2358</v>
      </c>
      <c r="E29" s="1850" t="s">
        <v>2359</v>
      </c>
      <c r="F29" s="1850" t="s">
        <v>2299</v>
      </c>
      <c r="G29" s="1850" t="s">
        <v>2360</v>
      </c>
      <c r="H29" s="1850" t="s">
        <v>28</v>
      </c>
      <c r="I29" s="1850" t="s">
        <v>808</v>
      </c>
    </row>
    <row customHeight="1" ht="11.25">
      <c r="A30" s="1850" t="s">
        <v>2254</v>
      </c>
      <c r="B30" s="1850" t="s">
        <v>16</v>
      </c>
      <c r="C30" s="1850" t="s">
        <v>2361</v>
      </c>
      <c r="D30" s="1850" t="s">
        <v>2362</v>
      </c>
      <c r="E30" s="1850" t="s">
        <v>2363</v>
      </c>
      <c r="F30" s="1850" t="s">
        <v>2340</v>
      </c>
      <c r="G30" s="1850" t="s">
        <v>2364</v>
      </c>
      <c r="H30" s="1850" t="s">
        <v>28</v>
      </c>
      <c r="I30" s="1850" t="s">
        <v>808</v>
      </c>
    </row>
    <row customHeight="1" ht="11.25">
      <c r="A31" s="1850" t="s">
        <v>2254</v>
      </c>
      <c r="B31" s="1850" t="s">
        <v>16</v>
      </c>
      <c r="C31" s="1850" t="s">
        <v>2365</v>
      </c>
      <c r="D31" s="1850" t="s">
        <v>2366</v>
      </c>
      <c r="E31" s="1850" t="s">
        <v>2367</v>
      </c>
      <c r="F31" s="1850" t="s">
        <v>2273</v>
      </c>
      <c r="G31" s="1850" t="s">
        <v>2368</v>
      </c>
      <c r="H31" s="1850" t="s">
        <v>28</v>
      </c>
      <c r="I31" s="1850" t="s">
        <v>808</v>
      </c>
    </row>
    <row customHeight="1" ht="11.25">
      <c r="A32" s="1850" t="s">
        <v>2254</v>
      </c>
      <c r="B32" s="1850" t="s">
        <v>16</v>
      </c>
      <c r="C32" s="1850" t="s">
        <v>2369</v>
      </c>
      <c r="D32" s="1850" t="s">
        <v>2370</v>
      </c>
      <c r="E32" s="1850" t="s">
        <v>2371</v>
      </c>
      <c r="F32" s="1850" t="s">
        <v>2372</v>
      </c>
      <c r="G32" s="1850" t="s">
        <v>28</v>
      </c>
      <c r="H32" s="1850" t="s">
        <v>28</v>
      </c>
      <c r="I32" s="1850" t="s">
        <v>808</v>
      </c>
    </row>
    <row customHeight="1" ht="11.25">
      <c r="A33" s="1850" t="s">
        <v>2254</v>
      </c>
      <c r="B33" s="1850" t="s">
        <v>16</v>
      </c>
      <c r="C33" s="1850" t="s">
        <v>2373</v>
      </c>
      <c r="D33" s="1850" t="s">
        <v>2374</v>
      </c>
      <c r="E33" s="1850" t="s">
        <v>2375</v>
      </c>
      <c r="F33" s="1850" t="s">
        <v>2277</v>
      </c>
      <c r="G33" s="1850" t="s">
        <v>28</v>
      </c>
      <c r="H33" s="1850" t="s">
        <v>28</v>
      </c>
      <c r="I33" s="1850" t="s">
        <v>808</v>
      </c>
    </row>
    <row customHeight="1" ht="11.25">
      <c r="A34" s="1850" t="s">
        <v>2254</v>
      </c>
      <c r="B34" s="1850" t="s">
        <v>16</v>
      </c>
      <c r="C34" s="1850" t="s">
        <v>13</v>
      </c>
      <c r="D34" s="1850" t="s">
        <v>46</v>
      </c>
      <c r="E34" s="1850" t="s">
        <v>49</v>
      </c>
      <c r="F34" s="1850" t="s">
        <v>51</v>
      </c>
      <c r="G34" s="1850" t="s">
        <v>28</v>
      </c>
      <c r="H34" s="1850" t="s">
        <v>28</v>
      </c>
      <c r="I34" s="1850" t="s">
        <v>808</v>
      </c>
    </row>
    <row customHeight="1" ht="11.25">
      <c r="A35" s="1850" t="s">
        <v>2254</v>
      </c>
      <c r="B35" s="1850" t="s">
        <v>16</v>
      </c>
      <c r="C35" s="1850" t="s">
        <v>2376</v>
      </c>
      <c r="D35" s="1850" t="s">
        <v>2377</v>
      </c>
      <c r="E35" s="1850" t="s">
        <v>2378</v>
      </c>
      <c r="F35" s="1850" t="s">
        <v>2379</v>
      </c>
      <c r="G35" s="1850" t="s">
        <v>28</v>
      </c>
      <c r="H35" s="1850" t="s">
        <v>28</v>
      </c>
      <c r="I35" s="1850" t="s">
        <v>808</v>
      </c>
    </row>
    <row customHeight="1" ht="11.25">
      <c r="A36" s="1850" t="s">
        <v>2254</v>
      </c>
      <c r="B36" s="1850" t="s">
        <v>16</v>
      </c>
      <c r="C36" s="1850" t="s">
        <v>2380</v>
      </c>
      <c r="D36" s="1850" t="s">
        <v>2381</v>
      </c>
      <c r="E36" s="1850" t="s">
        <v>2382</v>
      </c>
      <c r="F36" s="1850" t="s">
        <v>2277</v>
      </c>
      <c r="G36" s="1850" t="s">
        <v>28</v>
      </c>
      <c r="H36" s="1850" t="s">
        <v>28</v>
      </c>
      <c r="I36" s="1850" t="s">
        <v>808</v>
      </c>
    </row>
    <row customHeight="1" ht="11.25">
      <c r="A37" s="1850" t="s">
        <v>2254</v>
      </c>
      <c r="B37" s="1850" t="s">
        <v>16</v>
      </c>
      <c r="C37" s="1850" t="s">
        <v>2383</v>
      </c>
      <c r="D37" s="1850" t="s">
        <v>2384</v>
      </c>
      <c r="E37" s="1850" t="s">
        <v>2385</v>
      </c>
      <c r="F37" s="1850" t="s">
        <v>2314</v>
      </c>
      <c r="G37" s="1850" t="s">
        <v>28</v>
      </c>
      <c r="H37" s="1850" t="s">
        <v>28</v>
      </c>
      <c r="I37" s="1850" t="s">
        <v>808</v>
      </c>
    </row>
    <row customHeight="1" ht="11.25">
      <c r="A38" s="1850" t="s">
        <v>2254</v>
      </c>
      <c r="B38" s="1850" t="s">
        <v>16</v>
      </c>
      <c r="C38" s="1850" t="s">
        <v>2386</v>
      </c>
      <c r="D38" s="1850" t="s">
        <v>2387</v>
      </c>
      <c r="E38" s="1850" t="s">
        <v>2287</v>
      </c>
      <c r="F38" s="1850" t="s">
        <v>2388</v>
      </c>
      <c r="G38" s="1850" t="s">
        <v>28</v>
      </c>
      <c r="H38" s="1850" t="s">
        <v>28</v>
      </c>
      <c r="I38" s="1850" t="s">
        <v>808</v>
      </c>
    </row>
    <row customHeight="1" ht="11.25">
      <c r="A39" s="1850" t="s">
        <v>2254</v>
      </c>
      <c r="B39" s="1850" t="s">
        <v>16</v>
      </c>
      <c r="C39" s="1850" t="s">
        <v>2389</v>
      </c>
      <c r="D39" s="1850" t="s">
        <v>2390</v>
      </c>
      <c r="E39" s="1850" t="s">
        <v>2391</v>
      </c>
      <c r="F39" s="1850" t="s">
        <v>2340</v>
      </c>
      <c r="G39" s="1850" t="s">
        <v>2392</v>
      </c>
      <c r="H39" s="1850" t="s">
        <v>28</v>
      </c>
      <c r="I39" s="1850" t="s">
        <v>808</v>
      </c>
    </row>
    <row customHeight="1" ht="11.25">
      <c r="A40" s="1850" t="s">
        <v>2254</v>
      </c>
      <c r="B40" s="1850" t="s">
        <v>16</v>
      </c>
      <c r="C40" s="1850" t="s">
        <v>2393</v>
      </c>
      <c r="D40" s="1850" t="s">
        <v>2394</v>
      </c>
      <c r="E40" s="1850" t="s">
        <v>2395</v>
      </c>
      <c r="F40" s="1850" t="s">
        <v>2396</v>
      </c>
      <c r="G40" s="1850" t="s">
        <v>2397</v>
      </c>
      <c r="H40" s="1850" t="s">
        <v>28</v>
      </c>
      <c r="I40" s="1850" t="s">
        <v>808</v>
      </c>
    </row>
    <row customHeight="1" ht="11.25">
      <c r="A41" s="1850" t="s">
        <v>2254</v>
      </c>
      <c r="B41" s="1850" t="s">
        <v>16</v>
      </c>
      <c r="C41" s="1850" t="s">
        <v>2398</v>
      </c>
      <c r="D41" s="1850" t="s">
        <v>2399</v>
      </c>
      <c r="E41" s="1850" t="s">
        <v>2400</v>
      </c>
      <c r="F41" s="1850" t="s">
        <v>2401</v>
      </c>
      <c r="G41" s="1850" t="s">
        <v>2402</v>
      </c>
      <c r="H41" s="1850" t="s">
        <v>28</v>
      </c>
      <c r="I41" s="1850" t="s">
        <v>808</v>
      </c>
    </row>
    <row customHeight="1" ht="11.25">
      <c r="A42" s="1850" t="s">
        <v>2254</v>
      </c>
      <c r="B42" s="1850" t="s">
        <v>16</v>
      </c>
      <c r="C42" s="1850" t="s">
        <v>2403</v>
      </c>
      <c r="D42" s="1850" t="s">
        <v>2404</v>
      </c>
      <c r="E42" s="1850" t="s">
        <v>2405</v>
      </c>
      <c r="F42" s="1850" t="s">
        <v>2258</v>
      </c>
      <c r="G42" s="1850" t="s">
        <v>28</v>
      </c>
      <c r="H42" s="1850" t="s">
        <v>28</v>
      </c>
      <c r="I42" s="1850" t="s">
        <v>808</v>
      </c>
    </row>
    <row customHeight="1" ht="11.25">
      <c r="A43" s="1850" t="s">
        <v>2254</v>
      </c>
      <c r="B43" s="1850" t="s">
        <v>16</v>
      </c>
      <c r="C43" s="1850" t="s">
        <v>2406</v>
      </c>
      <c r="D43" s="1850" t="s">
        <v>2404</v>
      </c>
      <c r="E43" s="1850" t="s">
        <v>2405</v>
      </c>
      <c r="F43" s="1850" t="s">
        <v>2407</v>
      </c>
      <c r="G43" s="1850" t="s">
        <v>28</v>
      </c>
      <c r="H43" s="1850" t="s">
        <v>28</v>
      </c>
      <c r="I43" s="1850" t="s">
        <v>808</v>
      </c>
    </row>
    <row customHeight="1" ht="11.25">
      <c r="A44" s="1850" t="s">
        <v>2254</v>
      </c>
      <c r="B44" s="1850" t="s">
        <v>16</v>
      </c>
      <c r="C44" s="1850" t="s">
        <v>2408</v>
      </c>
      <c r="D44" s="1850" t="s">
        <v>2409</v>
      </c>
      <c r="E44" s="1850" t="s">
        <v>2410</v>
      </c>
      <c r="F44" s="1850" t="s">
        <v>2299</v>
      </c>
      <c r="G44" s="1850" t="s">
        <v>28</v>
      </c>
      <c r="H44" s="1850" t="s">
        <v>28</v>
      </c>
      <c r="I44" s="1850" t="s">
        <v>808</v>
      </c>
    </row>
    <row customHeight="1" ht="11.25">
      <c r="A45" s="1850" t="s">
        <v>2254</v>
      </c>
      <c r="B45" s="1850" t="s">
        <v>16</v>
      </c>
      <c r="C45" s="1850" t="s">
        <v>2411</v>
      </c>
      <c r="D45" s="1850" t="s">
        <v>2412</v>
      </c>
      <c r="E45" s="1850" t="s">
        <v>2413</v>
      </c>
      <c r="F45" s="1850" t="s">
        <v>2401</v>
      </c>
      <c r="G45" s="1850" t="s">
        <v>2414</v>
      </c>
      <c r="H45" s="1850" t="s">
        <v>28</v>
      </c>
      <c r="I45" s="1850" t="s">
        <v>808</v>
      </c>
    </row>
    <row customHeight="1" ht="11.25">
      <c r="A46" s="1850" t="s">
        <v>2254</v>
      </c>
      <c r="B46" s="1850" t="s">
        <v>16</v>
      </c>
      <c r="C46" s="1850" t="s">
        <v>2415</v>
      </c>
      <c r="D46" s="1850" t="s">
        <v>2416</v>
      </c>
      <c r="E46" s="1850" t="s">
        <v>2417</v>
      </c>
      <c r="F46" s="1850" t="s">
        <v>2277</v>
      </c>
      <c r="G46" s="1850" t="s">
        <v>28</v>
      </c>
      <c r="H46" s="1850" t="s">
        <v>28</v>
      </c>
      <c r="I46" s="1850" t="s">
        <v>808</v>
      </c>
    </row>
    <row customHeight="1" ht="11.25">
      <c r="A47" s="1850" t="s">
        <v>2254</v>
      </c>
      <c r="B47" s="1850" t="s">
        <v>16</v>
      </c>
      <c r="C47" s="1850" t="s">
        <v>2418</v>
      </c>
      <c r="D47" s="1850" t="s">
        <v>2419</v>
      </c>
      <c r="E47" s="1850" t="s">
        <v>2420</v>
      </c>
      <c r="F47" s="1850" t="s">
        <v>2258</v>
      </c>
      <c r="G47" s="1850" t="s">
        <v>28</v>
      </c>
      <c r="H47" s="1850" t="s">
        <v>28</v>
      </c>
      <c r="I47" s="1850" t="s">
        <v>808</v>
      </c>
    </row>
    <row customHeight="1" ht="11.25">
      <c r="A48" s="1850" t="s">
        <v>2254</v>
      </c>
      <c r="B48" s="1850" t="s">
        <v>16</v>
      </c>
      <c r="C48" s="1850" t="s">
        <v>2421</v>
      </c>
      <c r="D48" s="1850" t="s">
        <v>2422</v>
      </c>
      <c r="E48" s="1850" t="s">
        <v>2423</v>
      </c>
      <c r="F48" s="1850" t="s">
        <v>2396</v>
      </c>
      <c r="G48" s="1850" t="s">
        <v>28</v>
      </c>
      <c r="H48" s="1850" t="s">
        <v>28</v>
      </c>
      <c r="I48" s="1850" t="s">
        <v>808</v>
      </c>
    </row>
    <row customHeight="1" ht="11.25">
      <c r="A49" s="1850" t="s">
        <v>2254</v>
      </c>
      <c r="B49" s="1850" t="s">
        <v>16</v>
      </c>
      <c r="C49" s="1850" t="s">
        <v>2424</v>
      </c>
      <c r="D49" s="1850" t="s">
        <v>2425</v>
      </c>
      <c r="E49" s="1850" t="s">
        <v>2426</v>
      </c>
      <c r="F49" s="1850" t="s">
        <v>2329</v>
      </c>
      <c r="G49" s="1850" t="s">
        <v>28</v>
      </c>
      <c r="H49" s="1850" t="s">
        <v>28</v>
      </c>
      <c r="I49" s="1850" t="s">
        <v>808</v>
      </c>
    </row>
    <row customHeight="1" ht="11.25">
      <c r="A50" s="1850" t="s">
        <v>2254</v>
      </c>
      <c r="B50" s="1850" t="s">
        <v>16</v>
      </c>
      <c r="C50" s="1850" t="s">
        <v>2427</v>
      </c>
      <c r="D50" s="1850" t="s">
        <v>2428</v>
      </c>
      <c r="E50" s="1850" t="s">
        <v>2429</v>
      </c>
      <c r="F50" s="1850" t="s">
        <v>2258</v>
      </c>
      <c r="G50" s="1850" t="s">
        <v>28</v>
      </c>
      <c r="H50" s="1850" t="s">
        <v>28</v>
      </c>
      <c r="I50" s="1850" t="s">
        <v>808</v>
      </c>
    </row>
    <row customHeight="1" ht="11.25">
      <c r="A51" s="1850" t="s">
        <v>2254</v>
      </c>
      <c r="B51" s="1850" t="s">
        <v>16</v>
      </c>
      <c r="C51" s="1850" t="s">
        <v>2430</v>
      </c>
      <c r="D51" s="1850" t="s">
        <v>2431</v>
      </c>
      <c r="E51" s="1850" t="s">
        <v>2432</v>
      </c>
      <c r="F51" s="1850" t="s">
        <v>2310</v>
      </c>
      <c r="G51" s="1850" t="s">
        <v>2433</v>
      </c>
      <c r="H51" s="1850" t="s">
        <v>28</v>
      </c>
      <c r="I51" s="1850" t="s">
        <v>808</v>
      </c>
    </row>
    <row customHeight="1" ht="11.25">
      <c r="A52" s="1850" t="s">
        <v>2254</v>
      </c>
      <c r="B52" s="1850" t="s">
        <v>16</v>
      </c>
      <c r="C52" s="1850" t="s">
        <v>2434</v>
      </c>
      <c r="D52" s="1850" t="s">
        <v>2435</v>
      </c>
      <c r="E52" s="1850" t="s">
        <v>2436</v>
      </c>
      <c r="F52" s="1850" t="s">
        <v>2310</v>
      </c>
      <c r="G52" s="1850" t="s">
        <v>28</v>
      </c>
      <c r="H52" s="1850" t="s">
        <v>28</v>
      </c>
      <c r="I52" s="1850" t="s">
        <v>808</v>
      </c>
    </row>
    <row customHeight="1" ht="11.25">
      <c r="A53" s="1850" t="s">
        <v>2254</v>
      </c>
      <c r="B53" s="1850" t="s">
        <v>16</v>
      </c>
      <c r="C53" s="1850" t="s">
        <v>2437</v>
      </c>
      <c r="D53" s="1850" t="s">
        <v>2438</v>
      </c>
      <c r="E53" s="1850" t="s">
        <v>2439</v>
      </c>
      <c r="F53" s="1850" t="s">
        <v>2440</v>
      </c>
      <c r="G53" s="1850" t="s">
        <v>28</v>
      </c>
      <c r="H53" s="1850" t="s">
        <v>28</v>
      </c>
      <c r="I53" s="1850" t="s">
        <v>808</v>
      </c>
    </row>
    <row customHeight="1" ht="11.25">
      <c r="A54" s="1850" t="s">
        <v>2254</v>
      </c>
      <c r="B54" s="1850" t="s">
        <v>16</v>
      </c>
      <c r="C54" s="1850" t="s">
        <v>2441</v>
      </c>
      <c r="D54" s="1850" t="s">
        <v>2442</v>
      </c>
      <c r="E54" s="1850" t="s">
        <v>2443</v>
      </c>
      <c r="F54" s="1850" t="s">
        <v>2277</v>
      </c>
      <c r="G54" s="1850" t="s">
        <v>28</v>
      </c>
      <c r="H54" s="1850" t="s">
        <v>28</v>
      </c>
      <c r="I54" s="1850" t="s">
        <v>808</v>
      </c>
    </row>
    <row customHeight="1" ht="11.25">
      <c r="A55" s="1850" t="s">
        <v>2254</v>
      </c>
      <c r="B55" s="1850" t="s">
        <v>16</v>
      </c>
      <c r="C55" s="1850" t="s">
        <v>2444</v>
      </c>
      <c r="D55" s="1850" t="s">
        <v>2445</v>
      </c>
      <c r="E55" s="1850" t="s">
        <v>2446</v>
      </c>
      <c r="F55" s="1850" t="s">
        <v>2258</v>
      </c>
      <c r="G55" s="1850" t="s">
        <v>28</v>
      </c>
      <c r="H55" s="1850" t="s">
        <v>28</v>
      </c>
      <c r="I55" s="1850" t="s">
        <v>808</v>
      </c>
    </row>
    <row customHeight="1" ht="11.25">
      <c r="A56" s="1850" t="s">
        <v>2254</v>
      </c>
      <c r="B56" s="1850" t="s">
        <v>16</v>
      </c>
      <c r="C56" s="1850" t="s">
        <v>2447</v>
      </c>
      <c r="D56" s="1850" t="s">
        <v>2448</v>
      </c>
      <c r="E56" s="1850" t="s">
        <v>2449</v>
      </c>
      <c r="F56" s="1850" t="s">
        <v>2258</v>
      </c>
      <c r="G56" s="1850" t="s">
        <v>2450</v>
      </c>
      <c r="H56" s="1850" t="s">
        <v>28</v>
      </c>
      <c r="I56" s="1850" t="s">
        <v>808</v>
      </c>
    </row>
    <row customHeight="1" ht="11.25">
      <c r="A57" s="1850" t="s">
        <v>2254</v>
      </c>
      <c r="B57" s="1850" t="s">
        <v>16</v>
      </c>
      <c r="C57" s="1850" t="s">
        <v>2451</v>
      </c>
      <c r="D57" s="1850" t="s">
        <v>2452</v>
      </c>
      <c r="E57" s="1850" t="s">
        <v>2453</v>
      </c>
      <c r="F57" s="1850" t="s">
        <v>2266</v>
      </c>
      <c r="G57" s="1850" t="s">
        <v>28</v>
      </c>
      <c r="H57" s="1850" t="s">
        <v>28</v>
      </c>
      <c r="I57" s="1850" t="s">
        <v>808</v>
      </c>
    </row>
    <row customHeight="1" ht="11.25">
      <c r="A58" s="1850" t="s">
        <v>2254</v>
      </c>
      <c r="B58" s="1850" t="s">
        <v>16</v>
      </c>
      <c r="C58" s="1850" t="s">
        <v>2454</v>
      </c>
      <c r="D58" s="1850" t="s">
        <v>2455</v>
      </c>
      <c r="E58" s="1850" t="s">
        <v>2456</v>
      </c>
      <c r="F58" s="1850" t="s">
        <v>2266</v>
      </c>
      <c r="G58" s="1850" t="s">
        <v>28</v>
      </c>
      <c r="H58" s="1850" t="s">
        <v>28</v>
      </c>
      <c r="I58" s="1850" t="s">
        <v>808</v>
      </c>
    </row>
    <row customHeight="1" ht="11.25">
      <c r="A59" s="1850" t="s">
        <v>2254</v>
      </c>
      <c r="B59" s="1850" t="s">
        <v>16</v>
      </c>
      <c r="C59" s="1850" t="s">
        <v>2457</v>
      </c>
      <c r="D59" s="1850" t="s">
        <v>2458</v>
      </c>
      <c r="E59" s="1850" t="s">
        <v>2459</v>
      </c>
      <c r="F59" s="1850" t="s">
        <v>2258</v>
      </c>
      <c r="G59" s="1850" t="s">
        <v>2460</v>
      </c>
      <c r="H59" s="1850" t="s">
        <v>28</v>
      </c>
      <c r="I59" s="1850" t="s">
        <v>808</v>
      </c>
    </row>
    <row customHeight="1" ht="11.25">
      <c r="A60" s="1850" t="s">
        <v>2254</v>
      </c>
      <c r="B60" s="1850" t="s">
        <v>16</v>
      </c>
      <c r="C60" s="1850" t="s">
        <v>2461</v>
      </c>
      <c r="D60" s="1850" t="s">
        <v>2462</v>
      </c>
      <c r="E60" s="1850" t="s">
        <v>2463</v>
      </c>
      <c r="F60" s="1850" t="s">
        <v>2340</v>
      </c>
      <c r="G60" s="1850" t="s">
        <v>28</v>
      </c>
      <c r="H60" s="1850" t="s">
        <v>28</v>
      </c>
      <c r="I60" s="1850" t="s">
        <v>808</v>
      </c>
    </row>
    <row customHeight="1" ht="11.25">
      <c r="A61" s="1850" t="s">
        <v>2254</v>
      </c>
      <c r="B61" s="1850" t="s">
        <v>16</v>
      </c>
      <c r="C61" s="1850" t="s">
        <v>2464</v>
      </c>
      <c r="D61" s="1850" t="s">
        <v>2465</v>
      </c>
      <c r="E61" s="1850" t="s">
        <v>2466</v>
      </c>
      <c r="F61" s="1850" t="s">
        <v>2266</v>
      </c>
      <c r="G61" s="1850" t="s">
        <v>28</v>
      </c>
      <c r="H61" s="1850" t="s">
        <v>28</v>
      </c>
      <c r="I61" s="1850" t="s">
        <v>808</v>
      </c>
    </row>
    <row customHeight="1" ht="11.25">
      <c r="A62" s="1850" t="s">
        <v>2254</v>
      </c>
      <c r="B62" s="1850" t="s">
        <v>16</v>
      </c>
      <c r="C62" s="1850" t="s">
        <v>2467</v>
      </c>
      <c r="D62" s="1850" t="s">
        <v>2468</v>
      </c>
      <c r="E62" s="1850" t="s">
        <v>2469</v>
      </c>
      <c r="F62" s="1850" t="s">
        <v>2352</v>
      </c>
      <c r="G62" s="1850" t="s">
        <v>28</v>
      </c>
      <c r="H62" s="1850" t="s">
        <v>28</v>
      </c>
      <c r="I62" s="1850" t="s">
        <v>808</v>
      </c>
    </row>
    <row customHeight="1" ht="11.25">
      <c r="A63" s="1850" t="s">
        <v>2254</v>
      </c>
      <c r="B63" s="1850" t="s">
        <v>16</v>
      </c>
      <c r="C63" s="1850" t="s">
        <v>2470</v>
      </c>
      <c r="D63" s="1850" t="s">
        <v>2471</v>
      </c>
      <c r="E63" s="1850" t="s">
        <v>2472</v>
      </c>
      <c r="F63" s="1850" t="s">
        <v>2372</v>
      </c>
      <c r="G63" s="1850" t="s">
        <v>2473</v>
      </c>
      <c r="H63" s="1850" t="s">
        <v>28</v>
      </c>
      <c r="I63" s="1850" t="s">
        <v>808</v>
      </c>
    </row>
    <row customHeight="1" ht="11.25">
      <c r="A64" s="1850" t="s">
        <v>2254</v>
      </c>
      <c r="B64" s="1850" t="s">
        <v>16</v>
      </c>
      <c r="C64" s="1850" t="s">
        <v>2474</v>
      </c>
      <c r="D64" s="1850" t="s">
        <v>2475</v>
      </c>
      <c r="E64" s="1850" t="s">
        <v>2476</v>
      </c>
      <c r="F64" s="1850" t="s">
        <v>2258</v>
      </c>
      <c r="G64" s="1850" t="s">
        <v>28</v>
      </c>
      <c r="H64" s="1850" t="s">
        <v>28</v>
      </c>
      <c r="I64" s="1850" t="s">
        <v>808</v>
      </c>
    </row>
    <row customHeight="1" ht="11.25">
      <c r="A65" s="1850" t="s">
        <v>2254</v>
      </c>
      <c r="B65" s="1850" t="s">
        <v>16</v>
      </c>
      <c r="C65" s="1850" t="s">
        <v>2477</v>
      </c>
      <c r="D65" s="1850" t="s">
        <v>2478</v>
      </c>
      <c r="E65" s="1850" t="s">
        <v>2479</v>
      </c>
      <c r="F65" s="1850" t="s">
        <v>2314</v>
      </c>
      <c r="G65" s="1850" t="s">
        <v>28</v>
      </c>
      <c r="H65" s="1850" t="s">
        <v>28</v>
      </c>
      <c r="I65" s="1850" t="s">
        <v>808</v>
      </c>
    </row>
    <row customHeight="1" ht="11.25">
      <c r="A66" s="1850" t="s">
        <v>2254</v>
      </c>
      <c r="B66" s="1850" t="s">
        <v>16</v>
      </c>
      <c r="C66" s="1850" t="s">
        <v>2480</v>
      </c>
      <c r="D66" s="1850" t="s">
        <v>2481</v>
      </c>
      <c r="E66" s="1850" t="s">
        <v>2482</v>
      </c>
      <c r="F66" s="1850" t="s">
        <v>2258</v>
      </c>
      <c r="G66" s="1850" t="s">
        <v>2483</v>
      </c>
      <c r="H66" s="1850" t="s">
        <v>28</v>
      </c>
      <c r="I66" s="1850" t="s">
        <v>808</v>
      </c>
    </row>
    <row customHeight="1" ht="11.25">
      <c r="A67" s="1850" t="s">
        <v>2254</v>
      </c>
      <c r="B67" s="1850" t="s">
        <v>16</v>
      </c>
      <c r="C67" s="1850" t="s">
        <v>2484</v>
      </c>
      <c r="D67" s="1850" t="s">
        <v>2485</v>
      </c>
      <c r="E67" s="1850" t="s">
        <v>2486</v>
      </c>
      <c r="F67" s="1850" t="s">
        <v>2340</v>
      </c>
      <c r="G67" s="1850" t="s">
        <v>28</v>
      </c>
      <c r="H67" s="1850" t="s">
        <v>28</v>
      </c>
      <c r="I67" s="1850" t="s">
        <v>808</v>
      </c>
    </row>
    <row customHeight="1" ht="11.25">
      <c r="A68" s="1850" t="s">
        <v>2254</v>
      </c>
      <c r="B68" s="1850" t="s">
        <v>16</v>
      </c>
      <c r="C68" s="1850" t="s">
        <v>2487</v>
      </c>
      <c r="D68" s="1850" t="s">
        <v>2488</v>
      </c>
      <c r="E68" s="1850" t="s">
        <v>2489</v>
      </c>
      <c r="F68" s="1850" t="s">
        <v>2258</v>
      </c>
      <c r="G68" s="1850" t="s">
        <v>2490</v>
      </c>
      <c r="H68" s="1850" t="s">
        <v>28</v>
      </c>
      <c r="I68" s="1850" t="s">
        <v>808</v>
      </c>
    </row>
    <row customHeight="1" ht="11.25">
      <c r="A69" s="1850" t="s">
        <v>2254</v>
      </c>
      <c r="B69" s="1850" t="s">
        <v>16</v>
      </c>
      <c r="C69" s="1850" t="s">
        <v>2491</v>
      </c>
      <c r="D69" s="1850" t="s">
        <v>2492</v>
      </c>
      <c r="E69" s="1850" t="s">
        <v>2493</v>
      </c>
      <c r="F69" s="1850" t="s">
        <v>2401</v>
      </c>
      <c r="G69" s="1850" t="s">
        <v>28</v>
      </c>
      <c r="H69" s="1850" t="s">
        <v>28</v>
      </c>
      <c r="I69" s="1850" t="s">
        <v>808</v>
      </c>
    </row>
    <row customHeight="1" ht="11.25">
      <c r="A70" s="1850" t="s">
        <v>2254</v>
      </c>
      <c r="B70" s="1850" t="s">
        <v>16</v>
      </c>
      <c r="C70" s="1850" t="s">
        <v>2494</v>
      </c>
      <c r="D70" s="1850" t="s">
        <v>2495</v>
      </c>
      <c r="E70" s="1850" t="s">
        <v>2496</v>
      </c>
      <c r="F70" s="1850" t="s">
        <v>2352</v>
      </c>
      <c r="G70" s="1850" t="s">
        <v>2497</v>
      </c>
      <c r="H70" s="1850" t="s">
        <v>28</v>
      </c>
      <c r="I70" s="1850" t="s">
        <v>808</v>
      </c>
    </row>
    <row customHeight="1" ht="11.25">
      <c r="A71" s="1850" t="s">
        <v>2254</v>
      </c>
      <c r="B71" s="1850" t="s">
        <v>16</v>
      </c>
      <c r="C71" s="1850" t="s">
        <v>2498</v>
      </c>
      <c r="D71" s="1850" t="s">
        <v>2499</v>
      </c>
      <c r="E71" s="1850" t="s">
        <v>2500</v>
      </c>
      <c r="F71" s="1850" t="s">
        <v>2352</v>
      </c>
      <c r="G71" s="1850" t="s">
        <v>2501</v>
      </c>
      <c r="H71" s="1850" t="s">
        <v>28</v>
      </c>
      <c r="I71" s="1850" t="s">
        <v>808</v>
      </c>
    </row>
    <row customHeight="1" ht="11.25">
      <c r="A72" s="1850" t="s">
        <v>2254</v>
      </c>
      <c r="B72" s="1850" t="s">
        <v>16</v>
      </c>
      <c r="C72" s="1850" t="s">
        <v>2502</v>
      </c>
      <c r="D72" s="1850" t="s">
        <v>2503</v>
      </c>
      <c r="E72" s="1850" t="s">
        <v>2504</v>
      </c>
      <c r="F72" s="1850" t="s">
        <v>2314</v>
      </c>
      <c r="G72" s="1850" t="s">
        <v>2505</v>
      </c>
      <c r="H72" s="1850" t="s">
        <v>28</v>
      </c>
      <c r="I72" s="1850" t="s">
        <v>808</v>
      </c>
    </row>
    <row customHeight="1" ht="11.25">
      <c r="A73" s="1850" t="s">
        <v>2254</v>
      </c>
      <c r="B73" s="1850" t="s">
        <v>16</v>
      </c>
      <c r="C73" s="1850" t="s">
        <v>2506</v>
      </c>
      <c r="D73" s="1850" t="s">
        <v>2507</v>
      </c>
      <c r="E73" s="1850" t="s">
        <v>2508</v>
      </c>
      <c r="F73" s="1850" t="s">
        <v>2258</v>
      </c>
      <c r="G73" s="1850" t="s">
        <v>28</v>
      </c>
      <c r="H73" s="1850" t="s">
        <v>28</v>
      </c>
      <c r="I73" s="1850" t="s">
        <v>808</v>
      </c>
    </row>
    <row customHeight="1" ht="11.25">
      <c r="A74" s="1850" t="s">
        <v>2254</v>
      </c>
      <c r="B74" s="1850" t="s">
        <v>16</v>
      </c>
      <c r="C74" s="1850" t="s">
        <v>2509</v>
      </c>
      <c r="D74" s="1850" t="s">
        <v>2510</v>
      </c>
      <c r="E74" s="1850" t="s">
        <v>2511</v>
      </c>
      <c r="F74" s="1850" t="s">
        <v>2340</v>
      </c>
      <c r="G74" s="1850" t="s">
        <v>28</v>
      </c>
      <c r="H74" s="1850" t="s">
        <v>28</v>
      </c>
      <c r="I74" s="1850" t="s">
        <v>808</v>
      </c>
    </row>
    <row customHeight="1" ht="11.25">
      <c r="A75" s="1850" t="s">
        <v>2254</v>
      </c>
      <c r="B75" s="1850" t="s">
        <v>16</v>
      </c>
      <c r="C75" s="1850" t="s">
        <v>2512</v>
      </c>
      <c r="D75" s="1850" t="s">
        <v>2513</v>
      </c>
      <c r="E75" s="1850" t="s">
        <v>2514</v>
      </c>
      <c r="F75" s="1850" t="s">
        <v>2258</v>
      </c>
      <c r="G75" s="1850" t="s">
        <v>28</v>
      </c>
      <c r="H75" s="1850" t="s">
        <v>28</v>
      </c>
      <c r="I75" s="1850" t="s">
        <v>808</v>
      </c>
    </row>
    <row customHeight="1" ht="11.25">
      <c r="A76" s="1850" t="s">
        <v>2254</v>
      </c>
      <c r="B76" s="1850" t="s">
        <v>16</v>
      </c>
      <c r="C76" s="1850" t="s">
        <v>28</v>
      </c>
      <c r="D76" s="1850" t="s">
        <v>2515</v>
      </c>
      <c r="E76" s="1850" t="s">
        <v>2516</v>
      </c>
      <c r="F76" s="1850" t="s">
        <v>2258</v>
      </c>
      <c r="G76" s="1850" t="s">
        <v>28</v>
      </c>
      <c r="H76" s="1850" t="s">
        <v>28</v>
      </c>
      <c r="I76" s="1850" t="s">
        <v>808</v>
      </c>
    </row>
    <row customHeight="1" ht="11.25">
      <c r="A77" s="1850" t="s">
        <v>2254</v>
      </c>
      <c r="B77" s="1850" t="s">
        <v>16</v>
      </c>
      <c r="C77" s="1850" t="s">
        <v>2517</v>
      </c>
      <c r="D77" s="1850" t="s">
        <v>2518</v>
      </c>
      <c r="E77" s="1850" t="s">
        <v>2519</v>
      </c>
      <c r="F77" s="1850" t="s">
        <v>2329</v>
      </c>
      <c r="G77" s="1850" t="s">
        <v>28</v>
      </c>
      <c r="H77" s="1850" t="s">
        <v>28</v>
      </c>
      <c r="I77" s="1850" t="s">
        <v>808</v>
      </c>
    </row>
    <row customHeight="1" ht="11.25">
      <c r="A78" s="1850" t="s">
        <v>2254</v>
      </c>
      <c r="B78" s="1850" t="s">
        <v>16</v>
      </c>
      <c r="C78" s="1850" t="s">
        <v>2520</v>
      </c>
      <c r="D78" s="1850" t="s">
        <v>2521</v>
      </c>
      <c r="E78" s="1850" t="s">
        <v>2522</v>
      </c>
      <c r="F78" s="1850" t="s">
        <v>2523</v>
      </c>
      <c r="G78" s="1850" t="s">
        <v>28</v>
      </c>
      <c r="H78" s="1850" t="s">
        <v>28</v>
      </c>
      <c r="I78" s="1850" t="s">
        <v>808</v>
      </c>
    </row>
    <row customHeight="1" ht="11.25">
      <c r="A79" s="1850" t="s">
        <v>2254</v>
      </c>
      <c r="B79" s="1850" t="s">
        <v>16</v>
      </c>
      <c r="C79" s="1850" t="s">
        <v>2524</v>
      </c>
      <c r="D79" s="1850" t="s">
        <v>2525</v>
      </c>
      <c r="E79" s="1850" t="s">
        <v>2522</v>
      </c>
      <c r="F79" s="1850" t="s">
        <v>2526</v>
      </c>
      <c r="G79" s="1850" t="s">
        <v>2527</v>
      </c>
      <c r="H79" s="1850" t="s">
        <v>28</v>
      </c>
      <c r="I79" s="1850" t="s">
        <v>808</v>
      </c>
    </row>
    <row customHeight="1" ht="11.25">
      <c r="A80" s="1850" t="s">
        <v>2254</v>
      </c>
      <c r="B80" s="1850" t="s">
        <v>16</v>
      </c>
      <c r="C80" s="1850" t="s">
        <v>2528</v>
      </c>
      <c r="D80" s="1850" t="s">
        <v>2529</v>
      </c>
      <c r="E80" s="1850" t="s">
        <v>2530</v>
      </c>
      <c r="F80" s="1850" t="s">
        <v>2531</v>
      </c>
      <c r="G80" s="1850" t="s">
        <v>28</v>
      </c>
      <c r="H80" s="1850" t="s">
        <v>28</v>
      </c>
      <c r="I80" s="1850" t="s">
        <v>808</v>
      </c>
    </row>
    <row customHeight="1" ht="11.25">
      <c r="A81" s="1850" t="s">
        <v>2254</v>
      </c>
      <c r="B81" s="1850" t="s">
        <v>16</v>
      </c>
      <c r="C81" s="1850" t="s">
        <v>2532</v>
      </c>
      <c r="D81" s="1850" t="s">
        <v>2533</v>
      </c>
      <c r="E81" s="1850" t="s">
        <v>2530</v>
      </c>
      <c r="F81" s="1850" t="s">
        <v>2534</v>
      </c>
      <c r="G81" s="1850" t="s">
        <v>28</v>
      </c>
      <c r="H81" s="1850" t="s">
        <v>28</v>
      </c>
      <c r="I81" s="1850" t="s">
        <v>808</v>
      </c>
    </row>
    <row customHeight="1" ht="11.25">
      <c r="A82" s="1850" t="s">
        <v>2254</v>
      </c>
      <c r="B82" s="1850" t="s">
        <v>16</v>
      </c>
      <c r="C82" s="1850" t="s">
        <v>2535</v>
      </c>
      <c r="D82" s="1850" t="s">
        <v>2536</v>
      </c>
      <c r="E82" s="1850" t="s">
        <v>2537</v>
      </c>
      <c r="F82" s="1850" t="s">
        <v>2538</v>
      </c>
      <c r="G82" s="1850" t="s">
        <v>28</v>
      </c>
      <c r="H82" s="1850" t="s">
        <v>28</v>
      </c>
      <c r="I82" s="1850" t="s">
        <v>808</v>
      </c>
    </row>
    <row customHeight="1" ht="11.25">
      <c r="A83" s="1850" t="s">
        <v>2254</v>
      </c>
      <c r="B83" s="1850" t="s">
        <v>16</v>
      </c>
      <c r="C83" s="1850" t="s">
        <v>2255</v>
      </c>
      <c r="D83" s="1850" t="s">
        <v>2256</v>
      </c>
      <c r="E83" s="1850" t="s">
        <v>2257</v>
      </c>
      <c r="F83" s="1850" t="s">
        <v>2258</v>
      </c>
      <c r="G83" s="1850" t="s">
        <v>28</v>
      </c>
      <c r="H83" s="1850" t="s">
        <v>28</v>
      </c>
      <c r="I83" s="1850" t="s">
        <v>894</v>
      </c>
    </row>
    <row customHeight="1" ht="11.25">
      <c r="A84" s="1850" t="s">
        <v>2254</v>
      </c>
      <c r="B84" s="1850" t="s">
        <v>16</v>
      </c>
      <c r="C84" s="1850" t="s">
        <v>2259</v>
      </c>
      <c r="D84" s="1850" t="s">
        <v>2260</v>
      </c>
      <c r="E84" s="1850" t="s">
        <v>2261</v>
      </c>
      <c r="F84" s="1850" t="s">
        <v>2262</v>
      </c>
      <c r="G84" s="1850" t="s">
        <v>28</v>
      </c>
      <c r="H84" s="1850" t="s">
        <v>28</v>
      </c>
      <c r="I84" s="1850" t="s">
        <v>894</v>
      </c>
    </row>
    <row customHeight="1" ht="11.25">
      <c r="A85" s="1850" t="s">
        <v>2254</v>
      </c>
      <c r="B85" s="1850" t="s">
        <v>16</v>
      </c>
      <c r="C85" s="1850" t="s">
        <v>2282</v>
      </c>
      <c r="D85" s="1850" t="s">
        <v>2283</v>
      </c>
      <c r="E85" s="1850" t="s">
        <v>2284</v>
      </c>
      <c r="F85" s="1850" t="s">
        <v>2258</v>
      </c>
      <c r="G85" s="1850" t="s">
        <v>28</v>
      </c>
      <c r="H85" s="1850" t="s">
        <v>28</v>
      </c>
      <c r="I85" s="1850" t="s">
        <v>894</v>
      </c>
    </row>
    <row customHeight="1" ht="11.25">
      <c r="A86" s="1850" t="s">
        <v>2254</v>
      </c>
      <c r="B86" s="1850" t="s">
        <v>16</v>
      </c>
      <c r="C86" s="1850" t="s">
        <v>2300</v>
      </c>
      <c r="D86" s="1850" t="s">
        <v>2301</v>
      </c>
      <c r="E86" s="1850" t="s">
        <v>2302</v>
      </c>
      <c r="F86" s="1850" t="s">
        <v>2299</v>
      </c>
      <c r="G86" s="1850" t="s">
        <v>28</v>
      </c>
      <c r="H86" s="1850" t="s">
        <v>28</v>
      </c>
      <c r="I86" s="1850" t="s">
        <v>894</v>
      </c>
    </row>
    <row customHeight="1" ht="11.25">
      <c r="A87" s="1850" t="s">
        <v>2254</v>
      </c>
      <c r="B87" s="1850" t="s">
        <v>16</v>
      </c>
      <c r="C87" s="1850" t="s">
        <v>2303</v>
      </c>
      <c r="D87" s="1850" t="s">
        <v>2304</v>
      </c>
      <c r="E87" s="1850" t="s">
        <v>2305</v>
      </c>
      <c r="F87" s="1850" t="s">
        <v>2306</v>
      </c>
      <c r="G87" s="1850" t="s">
        <v>28</v>
      </c>
      <c r="H87" s="1850" t="s">
        <v>28</v>
      </c>
      <c r="I87" s="1850" t="s">
        <v>894</v>
      </c>
    </row>
    <row customHeight="1" ht="11.25">
      <c r="A88" s="1850" t="s">
        <v>2254</v>
      </c>
      <c r="B88" s="1850" t="s">
        <v>16</v>
      </c>
      <c r="C88" s="1850" t="s">
        <v>2315</v>
      </c>
      <c r="D88" s="1850" t="s">
        <v>2316</v>
      </c>
      <c r="E88" s="1850" t="s">
        <v>2317</v>
      </c>
      <c r="F88" s="1850" t="s">
        <v>2258</v>
      </c>
      <c r="G88" s="1850" t="s">
        <v>28</v>
      </c>
      <c r="H88" s="1850" t="s">
        <v>28</v>
      </c>
      <c r="I88" s="1850" t="s">
        <v>894</v>
      </c>
    </row>
    <row customHeight="1" ht="11.25">
      <c r="A89" s="1850" t="s">
        <v>2254</v>
      </c>
      <c r="B89" s="1850" t="s">
        <v>16</v>
      </c>
      <c r="C89" s="1850" t="s">
        <v>2318</v>
      </c>
      <c r="D89" s="1850" t="s">
        <v>2319</v>
      </c>
      <c r="E89" s="1850" t="s">
        <v>2320</v>
      </c>
      <c r="F89" s="1850" t="s">
        <v>2321</v>
      </c>
      <c r="G89" s="1850" t="s">
        <v>2322</v>
      </c>
      <c r="H89" s="1850" t="s">
        <v>28</v>
      </c>
      <c r="I89" s="1850" t="s">
        <v>894</v>
      </c>
    </row>
    <row customHeight="1" ht="11.25">
      <c r="A90" s="1850" t="s">
        <v>2254</v>
      </c>
      <c r="B90" s="1850" t="s">
        <v>16</v>
      </c>
      <c r="C90" s="1850" t="s">
        <v>2323</v>
      </c>
      <c r="D90" s="1850" t="s">
        <v>2324</v>
      </c>
      <c r="E90" s="1850" t="s">
        <v>2325</v>
      </c>
      <c r="F90" s="1850" t="s">
        <v>2281</v>
      </c>
      <c r="G90" s="1850" t="s">
        <v>28</v>
      </c>
      <c r="H90" s="1850" t="s">
        <v>28</v>
      </c>
      <c r="I90" s="1850" t="s">
        <v>894</v>
      </c>
    </row>
    <row customHeight="1" ht="11.25">
      <c r="A91" s="1850" t="s">
        <v>2254</v>
      </c>
      <c r="B91" s="1850" t="s">
        <v>16</v>
      </c>
      <c r="C91" s="1850" t="s">
        <v>2331</v>
      </c>
      <c r="D91" s="1850" t="s">
        <v>2332</v>
      </c>
      <c r="E91" s="1850" t="s">
        <v>2333</v>
      </c>
      <c r="F91" s="1850" t="s">
        <v>2277</v>
      </c>
      <c r="G91" s="1850" t="s">
        <v>28</v>
      </c>
      <c r="H91" s="1850" t="s">
        <v>28</v>
      </c>
      <c r="I91" s="1850" t="s">
        <v>894</v>
      </c>
    </row>
    <row customHeight="1" ht="11.25">
      <c r="A92" s="1850" t="s">
        <v>2254</v>
      </c>
      <c r="B92" s="1850" t="s">
        <v>16</v>
      </c>
      <c r="C92" s="1850" t="s">
        <v>2353</v>
      </c>
      <c r="D92" s="1850" t="s">
        <v>2354</v>
      </c>
      <c r="E92" s="1850" t="s">
        <v>2355</v>
      </c>
      <c r="F92" s="1850" t="s">
        <v>2329</v>
      </c>
      <c r="G92" s="1850" t="s">
        <v>2356</v>
      </c>
      <c r="H92" s="1850" t="s">
        <v>28</v>
      </c>
      <c r="I92" s="1850" t="s">
        <v>894</v>
      </c>
    </row>
    <row customHeight="1" ht="11.25">
      <c r="A93" s="1850" t="s">
        <v>2254</v>
      </c>
      <c r="B93" s="1850" t="s">
        <v>16</v>
      </c>
      <c r="C93" s="1850" t="s">
        <v>2361</v>
      </c>
      <c r="D93" s="1850" t="s">
        <v>2362</v>
      </c>
      <c r="E93" s="1850" t="s">
        <v>2363</v>
      </c>
      <c r="F93" s="1850" t="s">
        <v>2340</v>
      </c>
      <c r="G93" s="1850" t="s">
        <v>2364</v>
      </c>
      <c r="H93" s="1850" t="s">
        <v>28</v>
      </c>
      <c r="I93" s="1850" t="s">
        <v>894</v>
      </c>
    </row>
    <row customHeight="1" ht="11.25">
      <c r="A94" s="1850" t="s">
        <v>2254</v>
      </c>
      <c r="B94" s="1850" t="s">
        <v>16</v>
      </c>
      <c r="C94" s="1850" t="s">
        <v>2376</v>
      </c>
      <c r="D94" s="1850" t="s">
        <v>2377</v>
      </c>
      <c r="E94" s="1850" t="s">
        <v>2378</v>
      </c>
      <c r="F94" s="1850" t="s">
        <v>2379</v>
      </c>
      <c r="G94" s="1850" t="s">
        <v>28</v>
      </c>
      <c r="H94" s="1850" t="s">
        <v>28</v>
      </c>
      <c r="I94" s="1850" t="s">
        <v>894</v>
      </c>
    </row>
    <row customHeight="1" ht="11.25">
      <c r="A95" s="1850" t="s">
        <v>2254</v>
      </c>
      <c r="B95" s="1850" t="s">
        <v>16</v>
      </c>
      <c r="C95" s="1850" t="s">
        <v>2389</v>
      </c>
      <c r="D95" s="1850" t="s">
        <v>2390</v>
      </c>
      <c r="E95" s="1850" t="s">
        <v>2391</v>
      </c>
      <c r="F95" s="1850" t="s">
        <v>2340</v>
      </c>
      <c r="G95" s="1850" t="s">
        <v>2392</v>
      </c>
      <c r="H95" s="1850" t="s">
        <v>28</v>
      </c>
      <c r="I95" s="1850" t="s">
        <v>894</v>
      </c>
    </row>
    <row customHeight="1" ht="11.25">
      <c r="A96" s="1850" t="s">
        <v>2254</v>
      </c>
      <c r="B96" s="1850" t="s">
        <v>16</v>
      </c>
      <c r="C96" s="1850" t="s">
        <v>2415</v>
      </c>
      <c r="D96" s="1850" t="s">
        <v>2416</v>
      </c>
      <c r="E96" s="1850" t="s">
        <v>2417</v>
      </c>
      <c r="F96" s="1850" t="s">
        <v>2277</v>
      </c>
      <c r="G96" s="1850" t="s">
        <v>28</v>
      </c>
      <c r="H96" s="1850" t="s">
        <v>28</v>
      </c>
      <c r="I96" s="1850" t="s">
        <v>894</v>
      </c>
    </row>
    <row customHeight="1" ht="11.25">
      <c r="A97" s="1850" t="s">
        <v>2254</v>
      </c>
      <c r="B97" s="1850" t="s">
        <v>16</v>
      </c>
      <c r="C97" s="1850" t="s">
        <v>2447</v>
      </c>
      <c r="D97" s="1850" t="s">
        <v>2448</v>
      </c>
      <c r="E97" s="1850" t="s">
        <v>2449</v>
      </c>
      <c r="F97" s="1850" t="s">
        <v>2258</v>
      </c>
      <c r="G97" s="1850" t="s">
        <v>2450</v>
      </c>
      <c r="H97" s="1850" t="s">
        <v>28</v>
      </c>
      <c r="I97" s="1850" t="s">
        <v>894</v>
      </c>
    </row>
    <row customHeight="1" ht="11.25">
      <c r="A98" s="1850" t="s">
        <v>2254</v>
      </c>
      <c r="B98" s="1850" t="s">
        <v>16</v>
      </c>
      <c r="C98" s="1850" t="s">
        <v>2457</v>
      </c>
      <c r="D98" s="1850" t="s">
        <v>2458</v>
      </c>
      <c r="E98" s="1850" t="s">
        <v>2459</v>
      </c>
      <c r="F98" s="1850" t="s">
        <v>2258</v>
      </c>
      <c r="G98" s="1850" t="s">
        <v>2460</v>
      </c>
      <c r="H98" s="1850" t="s">
        <v>28</v>
      </c>
      <c r="I98" s="1850" t="s">
        <v>894</v>
      </c>
    </row>
    <row customHeight="1" ht="11.25">
      <c r="A99" s="1850" t="s">
        <v>2254</v>
      </c>
      <c r="B99" s="1850" t="s">
        <v>16</v>
      </c>
      <c r="C99" s="1850" t="s">
        <v>2484</v>
      </c>
      <c r="D99" s="1850" t="s">
        <v>2485</v>
      </c>
      <c r="E99" s="1850" t="s">
        <v>2486</v>
      </c>
      <c r="F99" s="1850" t="s">
        <v>2340</v>
      </c>
      <c r="G99" s="1850" t="s">
        <v>28</v>
      </c>
      <c r="H99" s="1850" t="s">
        <v>28</v>
      </c>
      <c r="I99" s="1850" t="s">
        <v>894</v>
      </c>
    </row>
    <row customHeight="1" ht="11.25">
      <c r="A100" s="1850" t="s">
        <v>2254</v>
      </c>
      <c r="B100" s="1850" t="s">
        <v>16</v>
      </c>
      <c r="C100" s="1850" t="s">
        <v>2487</v>
      </c>
      <c r="D100" s="1850" t="s">
        <v>2488</v>
      </c>
      <c r="E100" s="1850" t="s">
        <v>2489</v>
      </c>
      <c r="F100" s="1850" t="s">
        <v>2258</v>
      </c>
      <c r="G100" s="1850" t="s">
        <v>2490</v>
      </c>
      <c r="H100" s="1850" t="s">
        <v>28</v>
      </c>
      <c r="I100" s="1850" t="s">
        <v>894</v>
      </c>
    </row>
    <row customHeight="1" ht="11.25">
      <c r="A101" s="1850" t="s">
        <v>2254</v>
      </c>
      <c r="B101" s="1850" t="s">
        <v>16</v>
      </c>
      <c r="C101" s="1850" t="s">
        <v>28</v>
      </c>
      <c r="D101" s="1850" t="s">
        <v>2515</v>
      </c>
      <c r="E101" s="1850" t="s">
        <v>2516</v>
      </c>
      <c r="F101" s="1850" t="s">
        <v>2258</v>
      </c>
      <c r="G101" s="1850" t="s">
        <v>28</v>
      </c>
      <c r="H101" s="1850" t="s">
        <v>28</v>
      </c>
      <c r="I101" s="1850" t="s">
        <v>894</v>
      </c>
    </row>
    <row customHeight="1" ht="11.25">
      <c r="A102" s="1850" t="s">
        <v>2254</v>
      </c>
      <c r="B102" s="1850" t="s">
        <v>16</v>
      </c>
      <c r="C102" s="1850" t="s">
        <v>2520</v>
      </c>
      <c r="D102" s="1850" t="s">
        <v>2521</v>
      </c>
      <c r="E102" s="1850" t="s">
        <v>2522</v>
      </c>
      <c r="F102" s="1850" t="s">
        <v>2523</v>
      </c>
      <c r="G102" s="1850" t="s">
        <v>28</v>
      </c>
      <c r="H102" s="1850" t="s">
        <v>28</v>
      </c>
      <c r="I102" s="1850" t="s">
        <v>894</v>
      </c>
    </row>
    <row customHeight="1" ht="11.25">
      <c r="A103" s="1850" t="s">
        <v>2254</v>
      </c>
      <c r="B103" s="1850" t="s">
        <v>16</v>
      </c>
      <c r="C103" s="1850" t="s">
        <v>2524</v>
      </c>
      <c r="D103" s="1850" t="s">
        <v>2525</v>
      </c>
      <c r="E103" s="1850" t="s">
        <v>2522</v>
      </c>
      <c r="F103" s="1850" t="s">
        <v>2526</v>
      </c>
      <c r="G103" s="1850" t="s">
        <v>2527</v>
      </c>
      <c r="H103" s="1850" t="s">
        <v>28</v>
      </c>
      <c r="I103" s="1850" t="s">
        <v>894</v>
      </c>
    </row>
    <row customHeight="1" ht="11.25">
      <c r="A104" s="1850" t="s">
        <v>2254</v>
      </c>
      <c r="B104" s="1850" t="s">
        <v>16</v>
      </c>
      <c r="C104" s="1850" t="s">
        <v>2535</v>
      </c>
      <c r="D104" s="1850" t="s">
        <v>2536</v>
      </c>
      <c r="E104" s="1850" t="s">
        <v>2537</v>
      </c>
      <c r="F104" s="1850" t="s">
        <v>2538</v>
      </c>
      <c r="G104" s="1850" t="s">
        <v>28</v>
      </c>
      <c r="H104" s="1850" t="s">
        <v>28</v>
      </c>
      <c r="I104" s="1850" t="s">
        <v>894</v>
      </c>
    </row>
    <row customHeight="1" ht="11.25">
      <c r="A105" s="1850" t="s">
        <v>2254</v>
      </c>
      <c r="B105" s="1850" t="s">
        <v>16</v>
      </c>
      <c r="C105" s="1850" t="s">
        <v>2255</v>
      </c>
      <c r="D105" s="1850" t="s">
        <v>2256</v>
      </c>
      <c r="E105" s="1850" t="s">
        <v>2257</v>
      </c>
      <c r="F105" s="1850" t="s">
        <v>2258</v>
      </c>
      <c r="G105" s="1850" t="s">
        <v>28</v>
      </c>
      <c r="H105" s="1850" t="s">
        <v>28</v>
      </c>
      <c r="I105" s="1850" t="s">
        <v>854</v>
      </c>
    </row>
    <row customHeight="1" ht="11.25">
      <c r="A106" s="1850" t="s">
        <v>2254</v>
      </c>
      <c r="B106" s="1850" t="s">
        <v>16</v>
      </c>
      <c r="C106" s="1850" t="s">
        <v>2259</v>
      </c>
      <c r="D106" s="1850" t="s">
        <v>2260</v>
      </c>
      <c r="E106" s="1850" t="s">
        <v>2261</v>
      </c>
      <c r="F106" s="1850" t="s">
        <v>2262</v>
      </c>
      <c r="G106" s="1850" t="s">
        <v>28</v>
      </c>
      <c r="H106" s="1850" t="s">
        <v>28</v>
      </c>
      <c r="I106" s="1850" t="s">
        <v>854</v>
      </c>
    </row>
    <row customHeight="1" ht="11.25">
      <c r="A107" s="1850" t="s">
        <v>2254</v>
      </c>
      <c r="B107" s="1850" t="s">
        <v>16</v>
      </c>
      <c r="C107" s="1850" t="s">
        <v>2539</v>
      </c>
      <c r="D107" s="1850" t="s">
        <v>2540</v>
      </c>
      <c r="E107" s="1850" t="s">
        <v>2541</v>
      </c>
      <c r="F107" s="1850" t="s">
        <v>2258</v>
      </c>
      <c r="G107" s="1850" t="s">
        <v>28</v>
      </c>
      <c r="H107" s="1850" t="s">
        <v>28</v>
      </c>
      <c r="I107" s="1850" t="s">
        <v>854</v>
      </c>
    </row>
    <row customHeight="1" ht="11.25">
      <c r="A108" s="1850" t="s">
        <v>2254</v>
      </c>
      <c r="B108" s="1850" t="s">
        <v>16</v>
      </c>
      <c r="C108" s="1850" t="s">
        <v>2282</v>
      </c>
      <c r="D108" s="1850" t="s">
        <v>2283</v>
      </c>
      <c r="E108" s="1850" t="s">
        <v>2284</v>
      </c>
      <c r="F108" s="1850" t="s">
        <v>2258</v>
      </c>
      <c r="G108" s="1850" t="s">
        <v>28</v>
      </c>
      <c r="H108" s="1850" t="s">
        <v>28</v>
      </c>
      <c r="I108" s="1850" t="s">
        <v>854</v>
      </c>
    </row>
    <row customHeight="1" ht="11.25">
      <c r="A109" s="1850" t="s">
        <v>2254</v>
      </c>
      <c r="B109" s="1850" t="s">
        <v>16</v>
      </c>
      <c r="C109" s="1850" t="s">
        <v>2542</v>
      </c>
      <c r="D109" s="1850" t="s">
        <v>2543</v>
      </c>
      <c r="E109" s="1850" t="s">
        <v>2544</v>
      </c>
      <c r="F109" s="1850" t="s">
        <v>2379</v>
      </c>
      <c r="G109" s="1850" t="s">
        <v>28</v>
      </c>
      <c r="H109" s="1850" t="s">
        <v>28</v>
      </c>
      <c r="I109" s="1850" t="s">
        <v>854</v>
      </c>
    </row>
    <row customHeight="1" ht="11.25">
      <c r="A110" s="1850" t="s">
        <v>2254</v>
      </c>
      <c r="B110" s="1850" t="s">
        <v>16</v>
      </c>
      <c r="C110" s="1850" t="s">
        <v>2285</v>
      </c>
      <c r="D110" s="1850" t="s">
        <v>2286</v>
      </c>
      <c r="E110" s="1850" t="s">
        <v>2287</v>
      </c>
      <c r="F110" s="1850" t="s">
        <v>2288</v>
      </c>
      <c r="G110" s="1850" t="s">
        <v>28</v>
      </c>
      <c r="H110" s="1850" t="s">
        <v>28</v>
      </c>
      <c r="I110" s="1850" t="s">
        <v>854</v>
      </c>
    </row>
    <row customHeight="1" ht="11.25">
      <c r="A111" s="1850" t="s">
        <v>2254</v>
      </c>
      <c r="B111" s="1850" t="s">
        <v>16</v>
      </c>
      <c r="C111" s="1850" t="s">
        <v>2545</v>
      </c>
      <c r="D111" s="1850" t="s">
        <v>2546</v>
      </c>
      <c r="E111" s="1850" t="s">
        <v>2547</v>
      </c>
      <c r="F111" s="1850" t="s">
        <v>2258</v>
      </c>
      <c r="G111" s="1850" t="s">
        <v>28</v>
      </c>
      <c r="H111" s="1850" t="s">
        <v>28</v>
      </c>
      <c r="I111" s="1850" t="s">
        <v>854</v>
      </c>
    </row>
    <row customHeight="1" ht="11.25">
      <c r="A112" s="1850" t="s">
        <v>2254</v>
      </c>
      <c r="B112" s="1850" t="s">
        <v>16</v>
      </c>
      <c r="C112" s="1850" t="s">
        <v>2292</v>
      </c>
      <c r="D112" s="1850" t="s">
        <v>2293</v>
      </c>
      <c r="E112" s="1850" t="s">
        <v>2294</v>
      </c>
      <c r="F112" s="1850" t="s">
        <v>2273</v>
      </c>
      <c r="G112" s="1850" t="s">
        <v>2295</v>
      </c>
      <c r="H112" s="1850" t="s">
        <v>28</v>
      </c>
      <c r="I112" s="1850" t="s">
        <v>854</v>
      </c>
    </row>
    <row customHeight="1" ht="11.25">
      <c r="A113" s="1850" t="s">
        <v>2254</v>
      </c>
      <c r="B113" s="1850" t="s">
        <v>16</v>
      </c>
      <c r="C113" s="1850" t="s">
        <v>2296</v>
      </c>
      <c r="D113" s="1850" t="s">
        <v>2297</v>
      </c>
      <c r="E113" s="1850" t="s">
        <v>2298</v>
      </c>
      <c r="F113" s="1850" t="s">
        <v>2299</v>
      </c>
      <c r="G113" s="1850" t="s">
        <v>28</v>
      </c>
      <c r="H113" s="1850" t="s">
        <v>28</v>
      </c>
      <c r="I113" s="1850" t="s">
        <v>854</v>
      </c>
    </row>
    <row customHeight="1" ht="11.25">
      <c r="A114" s="1850" t="s">
        <v>2254</v>
      </c>
      <c r="B114" s="1850" t="s">
        <v>16</v>
      </c>
      <c r="C114" s="1850" t="s">
        <v>2300</v>
      </c>
      <c r="D114" s="1850" t="s">
        <v>2301</v>
      </c>
      <c r="E114" s="1850" t="s">
        <v>2302</v>
      </c>
      <c r="F114" s="1850" t="s">
        <v>2299</v>
      </c>
      <c r="G114" s="1850" t="s">
        <v>28</v>
      </c>
      <c r="H114" s="1850" t="s">
        <v>28</v>
      </c>
      <c r="I114" s="1850" t="s">
        <v>854</v>
      </c>
    </row>
    <row customHeight="1" ht="11.25">
      <c r="A115" s="1850" t="s">
        <v>2254</v>
      </c>
      <c r="B115" s="1850" t="s">
        <v>16</v>
      </c>
      <c r="C115" s="1850" t="s">
        <v>2548</v>
      </c>
      <c r="D115" s="1850" t="s">
        <v>2549</v>
      </c>
      <c r="E115" s="1850" t="s">
        <v>2550</v>
      </c>
      <c r="F115" s="1850" t="s">
        <v>2306</v>
      </c>
      <c r="G115" s="1850" t="s">
        <v>2551</v>
      </c>
      <c r="H115" s="1850" t="s">
        <v>28</v>
      </c>
      <c r="I115" s="1850" t="s">
        <v>854</v>
      </c>
    </row>
    <row customHeight="1" ht="11.25">
      <c r="A116" s="1850" t="s">
        <v>2254</v>
      </c>
      <c r="B116" s="1850" t="s">
        <v>16</v>
      </c>
      <c r="C116" s="1850" t="s">
        <v>2552</v>
      </c>
      <c r="D116" s="1850" t="s">
        <v>2553</v>
      </c>
      <c r="E116" s="1850" t="s">
        <v>2309</v>
      </c>
      <c r="F116" s="1850" t="s">
        <v>2554</v>
      </c>
      <c r="G116" s="1850" t="s">
        <v>28</v>
      </c>
      <c r="H116" s="1850" t="s">
        <v>28</v>
      </c>
      <c r="I116" s="1850" t="s">
        <v>854</v>
      </c>
    </row>
    <row customHeight="1" ht="11.25">
      <c r="A117" s="1850" t="s">
        <v>2254</v>
      </c>
      <c r="B117" s="1850" t="s">
        <v>16</v>
      </c>
      <c r="C117" s="1850" t="s">
        <v>2303</v>
      </c>
      <c r="D117" s="1850" t="s">
        <v>2304</v>
      </c>
      <c r="E117" s="1850" t="s">
        <v>2305</v>
      </c>
      <c r="F117" s="1850" t="s">
        <v>2306</v>
      </c>
      <c r="G117" s="1850" t="s">
        <v>28</v>
      </c>
      <c r="H117" s="1850" t="s">
        <v>28</v>
      </c>
      <c r="I117" s="1850" t="s">
        <v>854</v>
      </c>
    </row>
    <row customHeight="1" ht="11.25">
      <c r="A118" s="1850" t="s">
        <v>2254</v>
      </c>
      <c r="B118" s="1850" t="s">
        <v>16</v>
      </c>
      <c r="C118" s="1850" t="s">
        <v>2555</v>
      </c>
      <c r="D118" s="1850" t="s">
        <v>2556</v>
      </c>
      <c r="E118" s="1850" t="s">
        <v>2557</v>
      </c>
      <c r="F118" s="1850" t="s">
        <v>51</v>
      </c>
      <c r="G118" s="1850" t="s">
        <v>28</v>
      </c>
      <c r="H118" s="1850" t="s">
        <v>28</v>
      </c>
      <c r="I118" s="1850" t="s">
        <v>854</v>
      </c>
    </row>
    <row customHeight="1" ht="11.25">
      <c r="A119" s="1850" t="s">
        <v>2254</v>
      </c>
      <c r="B119" s="1850" t="s">
        <v>16</v>
      </c>
      <c r="C119" s="1850" t="s">
        <v>2558</v>
      </c>
      <c r="D119" s="1850" t="s">
        <v>2559</v>
      </c>
      <c r="E119" s="1850" t="s">
        <v>2560</v>
      </c>
      <c r="F119" s="1850" t="s">
        <v>2310</v>
      </c>
      <c r="G119" s="1850" t="s">
        <v>28</v>
      </c>
      <c r="H119" s="1850" t="s">
        <v>28</v>
      </c>
      <c r="I119" s="1850" t="s">
        <v>854</v>
      </c>
    </row>
    <row customHeight="1" ht="11.25">
      <c r="A120" s="1850" t="s">
        <v>2254</v>
      </c>
      <c r="B120" s="1850" t="s">
        <v>16</v>
      </c>
      <c r="C120" s="1850" t="s">
        <v>2307</v>
      </c>
      <c r="D120" s="1850" t="s">
        <v>2308</v>
      </c>
      <c r="E120" s="1850" t="s">
        <v>2309</v>
      </c>
      <c r="F120" s="1850" t="s">
        <v>2310</v>
      </c>
      <c r="G120" s="1850" t="s">
        <v>28</v>
      </c>
      <c r="H120" s="1850" t="s">
        <v>28</v>
      </c>
      <c r="I120" s="1850" t="s">
        <v>854</v>
      </c>
    </row>
    <row customHeight="1" ht="11.25">
      <c r="A121" s="1850" t="s">
        <v>2254</v>
      </c>
      <c r="B121" s="1850" t="s">
        <v>16</v>
      </c>
      <c r="C121" s="1850" t="s">
        <v>2311</v>
      </c>
      <c r="D121" s="1850" t="s">
        <v>2312</v>
      </c>
      <c r="E121" s="1850" t="s">
        <v>2313</v>
      </c>
      <c r="F121" s="1850" t="s">
        <v>2314</v>
      </c>
      <c r="G121" s="1850" t="s">
        <v>28</v>
      </c>
      <c r="H121" s="1850" t="s">
        <v>28</v>
      </c>
      <c r="I121" s="1850" t="s">
        <v>854</v>
      </c>
    </row>
    <row customHeight="1" ht="11.25">
      <c r="A122" s="1850" t="s">
        <v>2254</v>
      </c>
      <c r="B122" s="1850" t="s">
        <v>16</v>
      </c>
      <c r="C122" s="1850" t="s">
        <v>2318</v>
      </c>
      <c r="D122" s="1850" t="s">
        <v>2319</v>
      </c>
      <c r="E122" s="1850" t="s">
        <v>2320</v>
      </c>
      <c r="F122" s="1850" t="s">
        <v>2321</v>
      </c>
      <c r="G122" s="1850" t="s">
        <v>2322</v>
      </c>
      <c r="H122" s="1850" t="s">
        <v>28</v>
      </c>
      <c r="I122" s="1850" t="s">
        <v>854</v>
      </c>
    </row>
    <row customHeight="1" ht="11.25">
      <c r="A123" s="1850" t="s">
        <v>2254</v>
      </c>
      <c r="B123" s="1850" t="s">
        <v>16</v>
      </c>
      <c r="C123" s="1850" t="s">
        <v>2323</v>
      </c>
      <c r="D123" s="1850" t="s">
        <v>2324</v>
      </c>
      <c r="E123" s="1850" t="s">
        <v>2325</v>
      </c>
      <c r="F123" s="1850" t="s">
        <v>2281</v>
      </c>
      <c r="G123" s="1850" t="s">
        <v>28</v>
      </c>
      <c r="H123" s="1850" t="s">
        <v>28</v>
      </c>
      <c r="I123" s="1850" t="s">
        <v>854</v>
      </c>
    </row>
    <row customHeight="1" ht="11.25">
      <c r="A124" s="1850" t="s">
        <v>2254</v>
      </c>
      <c r="B124" s="1850" t="s">
        <v>16</v>
      </c>
      <c r="C124" s="1850" t="s">
        <v>2326</v>
      </c>
      <c r="D124" s="1850" t="s">
        <v>2327</v>
      </c>
      <c r="E124" s="1850" t="s">
        <v>2328</v>
      </c>
      <c r="F124" s="1850" t="s">
        <v>2329</v>
      </c>
      <c r="G124" s="1850" t="s">
        <v>2330</v>
      </c>
      <c r="H124" s="1850" t="s">
        <v>28</v>
      </c>
      <c r="I124" s="1850" t="s">
        <v>854</v>
      </c>
    </row>
    <row customHeight="1" ht="11.25">
      <c r="A125" s="1850" t="s">
        <v>2254</v>
      </c>
      <c r="B125" s="1850" t="s">
        <v>16</v>
      </c>
      <c r="C125" s="1850" t="s">
        <v>2338</v>
      </c>
      <c r="D125" s="1850" t="s">
        <v>2335</v>
      </c>
      <c r="E125" s="1850" t="s">
        <v>2339</v>
      </c>
      <c r="F125" s="1850" t="s">
        <v>2340</v>
      </c>
      <c r="G125" s="1850" t="s">
        <v>2341</v>
      </c>
      <c r="H125" s="1850" t="s">
        <v>28</v>
      </c>
      <c r="I125" s="1850" t="s">
        <v>854</v>
      </c>
    </row>
    <row customHeight="1" ht="11.25">
      <c r="A126" s="1850" t="s">
        <v>2254</v>
      </c>
      <c r="B126" s="1850" t="s">
        <v>16</v>
      </c>
      <c r="C126" s="1850" t="s">
        <v>2342</v>
      </c>
      <c r="D126" s="1850" t="s">
        <v>2343</v>
      </c>
      <c r="E126" s="1850" t="s">
        <v>2344</v>
      </c>
      <c r="F126" s="1850" t="s">
        <v>2340</v>
      </c>
      <c r="G126" s="1850" t="s">
        <v>2345</v>
      </c>
      <c r="H126" s="1850" t="s">
        <v>28</v>
      </c>
      <c r="I126" s="1850" t="s">
        <v>854</v>
      </c>
    </row>
    <row customHeight="1" ht="11.25">
      <c r="A127" s="1850" t="s">
        <v>2254</v>
      </c>
      <c r="B127" s="1850" t="s">
        <v>16</v>
      </c>
      <c r="C127" s="1850" t="s">
        <v>2346</v>
      </c>
      <c r="D127" s="1850" t="s">
        <v>2347</v>
      </c>
      <c r="E127" s="1850" t="s">
        <v>2348</v>
      </c>
      <c r="F127" s="1850" t="s">
        <v>2329</v>
      </c>
      <c r="G127" s="1850" t="s">
        <v>28</v>
      </c>
      <c r="H127" s="1850" t="s">
        <v>28</v>
      </c>
      <c r="I127" s="1850" t="s">
        <v>854</v>
      </c>
    </row>
    <row customHeight="1" ht="11.25">
      <c r="A128" s="1850" t="s">
        <v>2254</v>
      </c>
      <c r="B128" s="1850" t="s">
        <v>16</v>
      </c>
      <c r="C128" s="1850" t="s">
        <v>2349</v>
      </c>
      <c r="D128" s="1850" t="s">
        <v>2350</v>
      </c>
      <c r="E128" s="1850" t="s">
        <v>2351</v>
      </c>
      <c r="F128" s="1850" t="s">
        <v>2352</v>
      </c>
      <c r="G128" s="1850" t="s">
        <v>28</v>
      </c>
      <c r="H128" s="1850" t="s">
        <v>28</v>
      </c>
      <c r="I128" s="1850" t="s">
        <v>854</v>
      </c>
    </row>
    <row customHeight="1" ht="11.25">
      <c r="A129" s="1850" t="s">
        <v>2254</v>
      </c>
      <c r="B129" s="1850" t="s">
        <v>16</v>
      </c>
      <c r="C129" s="1850" t="s">
        <v>2353</v>
      </c>
      <c r="D129" s="1850" t="s">
        <v>2354</v>
      </c>
      <c r="E129" s="1850" t="s">
        <v>2355</v>
      </c>
      <c r="F129" s="1850" t="s">
        <v>2329</v>
      </c>
      <c r="G129" s="1850" t="s">
        <v>2356</v>
      </c>
      <c r="H129" s="1850" t="s">
        <v>28</v>
      </c>
      <c r="I129" s="1850" t="s">
        <v>854</v>
      </c>
    </row>
    <row customHeight="1" ht="11.25">
      <c r="A130" s="1850" t="s">
        <v>2254</v>
      </c>
      <c r="B130" s="1850" t="s">
        <v>16</v>
      </c>
      <c r="C130" s="1850" t="s">
        <v>2561</v>
      </c>
      <c r="D130" s="1850" t="s">
        <v>2562</v>
      </c>
      <c r="E130" s="1850" t="s">
        <v>2563</v>
      </c>
      <c r="F130" s="1850" t="s">
        <v>2340</v>
      </c>
      <c r="G130" s="1850" t="s">
        <v>28</v>
      </c>
      <c r="H130" s="1850" t="s">
        <v>28</v>
      </c>
      <c r="I130" s="1850" t="s">
        <v>854</v>
      </c>
    </row>
    <row customHeight="1" ht="11.25">
      <c r="A131" s="1850" t="s">
        <v>2254</v>
      </c>
      <c r="B131" s="1850" t="s">
        <v>16</v>
      </c>
      <c r="C131" s="1850" t="s">
        <v>2564</v>
      </c>
      <c r="D131" s="1850" t="s">
        <v>2565</v>
      </c>
      <c r="E131" s="1850" t="s">
        <v>2566</v>
      </c>
      <c r="F131" s="1850" t="s">
        <v>2277</v>
      </c>
      <c r="G131" s="1850" t="s">
        <v>2567</v>
      </c>
      <c r="H131" s="1850" t="s">
        <v>28</v>
      </c>
      <c r="I131" s="1850" t="s">
        <v>854</v>
      </c>
    </row>
    <row customHeight="1" ht="11.25">
      <c r="A132" s="1850" t="s">
        <v>2254</v>
      </c>
      <c r="B132" s="1850" t="s">
        <v>16</v>
      </c>
      <c r="C132" s="1850" t="s">
        <v>2357</v>
      </c>
      <c r="D132" s="1850" t="s">
        <v>2358</v>
      </c>
      <c r="E132" s="1850" t="s">
        <v>2359</v>
      </c>
      <c r="F132" s="1850" t="s">
        <v>2299</v>
      </c>
      <c r="G132" s="1850" t="s">
        <v>2360</v>
      </c>
      <c r="H132" s="1850" t="s">
        <v>28</v>
      </c>
      <c r="I132" s="1850" t="s">
        <v>854</v>
      </c>
    </row>
    <row customHeight="1" ht="11.25">
      <c r="A133" s="1850" t="s">
        <v>2254</v>
      </c>
      <c r="B133" s="1850" t="s">
        <v>16</v>
      </c>
      <c r="C133" s="1850" t="s">
        <v>2365</v>
      </c>
      <c r="D133" s="1850" t="s">
        <v>2366</v>
      </c>
      <c r="E133" s="1850" t="s">
        <v>2367</v>
      </c>
      <c r="F133" s="1850" t="s">
        <v>2273</v>
      </c>
      <c r="G133" s="1850" t="s">
        <v>2368</v>
      </c>
      <c r="H133" s="1850" t="s">
        <v>28</v>
      </c>
      <c r="I133" s="1850" t="s">
        <v>854</v>
      </c>
    </row>
    <row customHeight="1" ht="11.25">
      <c r="A134" s="1850" t="s">
        <v>2254</v>
      </c>
      <c r="B134" s="1850" t="s">
        <v>16</v>
      </c>
      <c r="C134" s="1850" t="s">
        <v>2369</v>
      </c>
      <c r="D134" s="1850" t="s">
        <v>2370</v>
      </c>
      <c r="E134" s="1850" t="s">
        <v>2371</v>
      </c>
      <c r="F134" s="1850" t="s">
        <v>2372</v>
      </c>
      <c r="G134" s="1850" t="s">
        <v>28</v>
      </c>
      <c r="H134" s="1850" t="s">
        <v>28</v>
      </c>
      <c r="I134" s="1850" t="s">
        <v>854</v>
      </c>
    </row>
    <row customHeight="1" ht="11.25">
      <c r="A135" s="1850" t="s">
        <v>2254</v>
      </c>
      <c r="B135" s="1850" t="s">
        <v>16</v>
      </c>
      <c r="C135" s="1850" t="s">
        <v>2373</v>
      </c>
      <c r="D135" s="1850" t="s">
        <v>2374</v>
      </c>
      <c r="E135" s="1850" t="s">
        <v>2375</v>
      </c>
      <c r="F135" s="1850" t="s">
        <v>2277</v>
      </c>
      <c r="G135" s="1850" t="s">
        <v>28</v>
      </c>
      <c r="H135" s="1850" t="s">
        <v>28</v>
      </c>
      <c r="I135" s="1850" t="s">
        <v>854</v>
      </c>
    </row>
    <row customHeight="1" ht="11.25">
      <c r="A136" s="1850" t="s">
        <v>2254</v>
      </c>
      <c r="B136" s="1850" t="s">
        <v>16</v>
      </c>
      <c r="C136" s="1850" t="s">
        <v>13</v>
      </c>
      <c r="D136" s="1850" t="s">
        <v>46</v>
      </c>
      <c r="E136" s="1850" t="s">
        <v>49</v>
      </c>
      <c r="F136" s="1850" t="s">
        <v>51</v>
      </c>
      <c r="G136" s="1850" t="s">
        <v>28</v>
      </c>
      <c r="H136" s="1850" t="s">
        <v>28</v>
      </c>
      <c r="I136" s="1850" t="s">
        <v>854</v>
      </c>
    </row>
    <row customHeight="1" ht="11.25">
      <c r="A137" s="1850" t="s">
        <v>2254</v>
      </c>
      <c r="B137" s="1850" t="s">
        <v>16</v>
      </c>
      <c r="C137" s="1850" t="s">
        <v>2376</v>
      </c>
      <c r="D137" s="1850" t="s">
        <v>2377</v>
      </c>
      <c r="E137" s="1850" t="s">
        <v>2378</v>
      </c>
      <c r="F137" s="1850" t="s">
        <v>2379</v>
      </c>
      <c r="G137" s="1850" t="s">
        <v>28</v>
      </c>
      <c r="H137" s="1850" t="s">
        <v>28</v>
      </c>
      <c r="I137" s="1850" t="s">
        <v>854</v>
      </c>
    </row>
    <row customHeight="1" ht="11.25">
      <c r="A138" s="1850" t="s">
        <v>2254</v>
      </c>
      <c r="B138" s="1850" t="s">
        <v>16</v>
      </c>
      <c r="C138" s="1850" t="s">
        <v>2383</v>
      </c>
      <c r="D138" s="1850" t="s">
        <v>2384</v>
      </c>
      <c r="E138" s="1850" t="s">
        <v>2385</v>
      </c>
      <c r="F138" s="1850" t="s">
        <v>2314</v>
      </c>
      <c r="G138" s="1850" t="s">
        <v>28</v>
      </c>
      <c r="H138" s="1850" t="s">
        <v>28</v>
      </c>
      <c r="I138" s="1850" t="s">
        <v>854</v>
      </c>
    </row>
    <row customHeight="1" ht="11.25">
      <c r="A139" s="1850" t="s">
        <v>2254</v>
      </c>
      <c r="B139" s="1850" t="s">
        <v>16</v>
      </c>
      <c r="C139" s="1850" t="s">
        <v>2386</v>
      </c>
      <c r="D139" s="1850" t="s">
        <v>2387</v>
      </c>
      <c r="E139" s="1850" t="s">
        <v>2287</v>
      </c>
      <c r="F139" s="1850" t="s">
        <v>2388</v>
      </c>
      <c r="G139" s="1850" t="s">
        <v>28</v>
      </c>
      <c r="H139" s="1850" t="s">
        <v>28</v>
      </c>
      <c r="I139" s="1850" t="s">
        <v>854</v>
      </c>
    </row>
    <row customHeight="1" ht="11.25">
      <c r="A140" s="1850" t="s">
        <v>2254</v>
      </c>
      <c r="B140" s="1850" t="s">
        <v>16</v>
      </c>
      <c r="C140" s="1850" t="s">
        <v>2389</v>
      </c>
      <c r="D140" s="1850" t="s">
        <v>2390</v>
      </c>
      <c r="E140" s="1850" t="s">
        <v>2391</v>
      </c>
      <c r="F140" s="1850" t="s">
        <v>2340</v>
      </c>
      <c r="G140" s="1850" t="s">
        <v>2392</v>
      </c>
      <c r="H140" s="1850" t="s">
        <v>28</v>
      </c>
      <c r="I140" s="1850" t="s">
        <v>854</v>
      </c>
    </row>
    <row customHeight="1" ht="11.25">
      <c r="A141" s="1850" t="s">
        <v>2254</v>
      </c>
      <c r="B141" s="1850" t="s">
        <v>16</v>
      </c>
      <c r="C141" s="1850" t="s">
        <v>2568</v>
      </c>
      <c r="D141" s="1850" t="s">
        <v>2569</v>
      </c>
      <c r="E141" s="1850" t="s">
        <v>2570</v>
      </c>
      <c r="F141" s="1850" t="s">
        <v>2266</v>
      </c>
      <c r="G141" s="1850" t="s">
        <v>28</v>
      </c>
      <c r="H141" s="1850" t="s">
        <v>28</v>
      </c>
      <c r="I141" s="1850" t="s">
        <v>854</v>
      </c>
    </row>
    <row customHeight="1" ht="11.25">
      <c r="A142" s="1850" t="s">
        <v>2254</v>
      </c>
      <c r="B142" s="1850" t="s">
        <v>16</v>
      </c>
      <c r="C142" s="1850" t="s">
        <v>2393</v>
      </c>
      <c r="D142" s="1850" t="s">
        <v>2394</v>
      </c>
      <c r="E142" s="1850" t="s">
        <v>2395</v>
      </c>
      <c r="F142" s="1850" t="s">
        <v>2396</v>
      </c>
      <c r="G142" s="1850" t="s">
        <v>2397</v>
      </c>
      <c r="H142" s="1850" t="s">
        <v>28</v>
      </c>
      <c r="I142" s="1850" t="s">
        <v>854</v>
      </c>
    </row>
    <row customHeight="1" ht="11.25">
      <c r="A143" s="1850" t="s">
        <v>2254</v>
      </c>
      <c r="B143" s="1850" t="s">
        <v>16</v>
      </c>
      <c r="C143" s="1850" t="s">
        <v>2571</v>
      </c>
      <c r="D143" s="1850" t="s">
        <v>2572</v>
      </c>
      <c r="E143" s="1850" t="s">
        <v>2573</v>
      </c>
      <c r="F143" s="1850" t="s">
        <v>2352</v>
      </c>
      <c r="G143" s="1850" t="s">
        <v>2574</v>
      </c>
      <c r="H143" s="1850" t="s">
        <v>28</v>
      </c>
      <c r="I143" s="1850" t="s">
        <v>854</v>
      </c>
    </row>
    <row customHeight="1" ht="11.25">
      <c r="A144" s="1850" t="s">
        <v>2254</v>
      </c>
      <c r="B144" s="1850" t="s">
        <v>16</v>
      </c>
      <c r="C144" s="1850" t="s">
        <v>2575</v>
      </c>
      <c r="D144" s="1850" t="s">
        <v>2576</v>
      </c>
      <c r="E144" s="1850" t="s">
        <v>2577</v>
      </c>
      <c r="F144" s="1850" t="s">
        <v>2396</v>
      </c>
      <c r="G144" s="1850" t="s">
        <v>28</v>
      </c>
      <c r="H144" s="1850" t="s">
        <v>28</v>
      </c>
      <c r="I144" s="1850" t="s">
        <v>854</v>
      </c>
    </row>
    <row customHeight="1" ht="11.25">
      <c r="A145" s="1850" t="s">
        <v>2254</v>
      </c>
      <c r="B145" s="1850" t="s">
        <v>16</v>
      </c>
      <c r="C145" s="1850" t="s">
        <v>2578</v>
      </c>
      <c r="D145" s="1850" t="s">
        <v>2579</v>
      </c>
      <c r="E145" s="1850" t="s">
        <v>2580</v>
      </c>
      <c r="F145" s="1850" t="s">
        <v>2266</v>
      </c>
      <c r="G145" s="1850" t="s">
        <v>28</v>
      </c>
      <c r="H145" s="1850" t="s">
        <v>28</v>
      </c>
      <c r="I145" s="1850" t="s">
        <v>854</v>
      </c>
    </row>
    <row customHeight="1" ht="11.25">
      <c r="A146" s="1850" t="s">
        <v>2254</v>
      </c>
      <c r="B146" s="1850" t="s">
        <v>16</v>
      </c>
      <c r="C146" s="1850" t="s">
        <v>2581</v>
      </c>
      <c r="D146" s="1850" t="s">
        <v>2582</v>
      </c>
      <c r="E146" s="1850" t="s">
        <v>2583</v>
      </c>
      <c r="F146" s="1850" t="s">
        <v>2258</v>
      </c>
      <c r="G146" s="1850" t="s">
        <v>28</v>
      </c>
      <c r="H146" s="1850" t="s">
        <v>28</v>
      </c>
      <c r="I146" s="1850" t="s">
        <v>854</v>
      </c>
    </row>
    <row customHeight="1" ht="11.25">
      <c r="A147" s="1850" t="s">
        <v>2254</v>
      </c>
      <c r="B147" s="1850" t="s">
        <v>16</v>
      </c>
      <c r="C147" s="1850" t="s">
        <v>2408</v>
      </c>
      <c r="D147" s="1850" t="s">
        <v>2409</v>
      </c>
      <c r="E147" s="1850" t="s">
        <v>2410</v>
      </c>
      <c r="F147" s="1850" t="s">
        <v>2299</v>
      </c>
      <c r="G147" s="1850" t="s">
        <v>28</v>
      </c>
      <c r="H147" s="1850" t="s">
        <v>28</v>
      </c>
      <c r="I147" s="1850" t="s">
        <v>854</v>
      </c>
    </row>
    <row customHeight="1" ht="11.25">
      <c r="A148" s="1850" t="s">
        <v>2254</v>
      </c>
      <c r="B148" s="1850" t="s">
        <v>16</v>
      </c>
      <c r="C148" s="1850" t="s">
        <v>2411</v>
      </c>
      <c r="D148" s="1850" t="s">
        <v>2412</v>
      </c>
      <c r="E148" s="1850" t="s">
        <v>2413</v>
      </c>
      <c r="F148" s="1850" t="s">
        <v>2401</v>
      </c>
      <c r="G148" s="1850" t="s">
        <v>2414</v>
      </c>
      <c r="H148" s="1850" t="s">
        <v>28</v>
      </c>
      <c r="I148" s="1850" t="s">
        <v>854</v>
      </c>
    </row>
    <row customHeight="1" ht="11.25">
      <c r="A149" s="1850" t="s">
        <v>2254</v>
      </c>
      <c r="B149" s="1850" t="s">
        <v>16</v>
      </c>
      <c r="C149" s="1850" t="s">
        <v>2430</v>
      </c>
      <c r="D149" s="1850" t="s">
        <v>2431</v>
      </c>
      <c r="E149" s="1850" t="s">
        <v>2432</v>
      </c>
      <c r="F149" s="1850" t="s">
        <v>2310</v>
      </c>
      <c r="G149" s="1850" t="s">
        <v>2433</v>
      </c>
      <c r="H149" s="1850" t="s">
        <v>28</v>
      </c>
      <c r="I149" s="1850" t="s">
        <v>854</v>
      </c>
    </row>
    <row customHeight="1" ht="11.25">
      <c r="A150" s="1850" t="s">
        <v>2254</v>
      </c>
      <c r="B150" s="1850" t="s">
        <v>16</v>
      </c>
      <c r="C150" s="1850" t="s">
        <v>2434</v>
      </c>
      <c r="D150" s="1850" t="s">
        <v>2435</v>
      </c>
      <c r="E150" s="1850" t="s">
        <v>2436</v>
      </c>
      <c r="F150" s="1850" t="s">
        <v>2310</v>
      </c>
      <c r="G150" s="1850" t="s">
        <v>28</v>
      </c>
      <c r="H150" s="1850" t="s">
        <v>28</v>
      </c>
      <c r="I150" s="1850" t="s">
        <v>854</v>
      </c>
    </row>
    <row customHeight="1" ht="11.25">
      <c r="A151" s="1850" t="s">
        <v>2254</v>
      </c>
      <c r="B151" s="1850" t="s">
        <v>16</v>
      </c>
      <c r="C151" s="1850" t="s">
        <v>2437</v>
      </c>
      <c r="D151" s="1850" t="s">
        <v>2438</v>
      </c>
      <c r="E151" s="1850" t="s">
        <v>2439</v>
      </c>
      <c r="F151" s="1850" t="s">
        <v>2440</v>
      </c>
      <c r="G151" s="1850" t="s">
        <v>28</v>
      </c>
      <c r="H151" s="1850" t="s">
        <v>28</v>
      </c>
      <c r="I151" s="1850" t="s">
        <v>854</v>
      </c>
    </row>
    <row customHeight="1" ht="11.25">
      <c r="A152" s="1850" t="s">
        <v>2254</v>
      </c>
      <c r="B152" s="1850" t="s">
        <v>16</v>
      </c>
      <c r="C152" s="1850" t="s">
        <v>2584</v>
      </c>
      <c r="D152" s="1850" t="s">
        <v>2585</v>
      </c>
      <c r="E152" s="1850" t="s">
        <v>2586</v>
      </c>
      <c r="F152" s="1850" t="s">
        <v>2340</v>
      </c>
      <c r="G152" s="1850" t="s">
        <v>28</v>
      </c>
      <c r="H152" s="1850" t="s">
        <v>28</v>
      </c>
      <c r="I152" s="1850" t="s">
        <v>854</v>
      </c>
    </row>
    <row customHeight="1" ht="11.25">
      <c r="A153" s="1850" t="s">
        <v>2254</v>
      </c>
      <c r="B153" s="1850" t="s">
        <v>16</v>
      </c>
      <c r="C153" s="1850" t="s">
        <v>2587</v>
      </c>
      <c r="D153" s="1850" t="s">
        <v>2588</v>
      </c>
      <c r="E153" s="1850" t="s">
        <v>2589</v>
      </c>
      <c r="F153" s="1850" t="s">
        <v>2266</v>
      </c>
      <c r="G153" s="1850" t="s">
        <v>28</v>
      </c>
      <c r="H153" s="1850" t="s">
        <v>28</v>
      </c>
      <c r="I153" s="1850" t="s">
        <v>854</v>
      </c>
    </row>
    <row customHeight="1" ht="11.25">
      <c r="A154" s="1850" t="s">
        <v>2254</v>
      </c>
      <c r="B154" s="1850" t="s">
        <v>16</v>
      </c>
      <c r="C154" s="1850" t="s">
        <v>2444</v>
      </c>
      <c r="D154" s="1850" t="s">
        <v>2445</v>
      </c>
      <c r="E154" s="1850" t="s">
        <v>2446</v>
      </c>
      <c r="F154" s="1850" t="s">
        <v>2258</v>
      </c>
      <c r="G154" s="1850" t="s">
        <v>28</v>
      </c>
      <c r="H154" s="1850" t="s">
        <v>28</v>
      </c>
      <c r="I154" s="1850" t="s">
        <v>854</v>
      </c>
    </row>
    <row customHeight="1" ht="11.25">
      <c r="A155" s="1850" t="s">
        <v>2254</v>
      </c>
      <c r="B155" s="1850" t="s">
        <v>16</v>
      </c>
      <c r="C155" s="1850" t="s">
        <v>2590</v>
      </c>
      <c r="D155" s="1850" t="s">
        <v>2591</v>
      </c>
      <c r="E155" s="1850" t="s">
        <v>2592</v>
      </c>
      <c r="F155" s="1850" t="s">
        <v>2277</v>
      </c>
      <c r="G155" s="1850" t="s">
        <v>2593</v>
      </c>
      <c r="H155" s="1850" t="s">
        <v>28</v>
      </c>
      <c r="I155" s="1850" t="s">
        <v>854</v>
      </c>
    </row>
    <row customHeight="1" ht="11.25">
      <c r="A156" s="1850" t="s">
        <v>2254</v>
      </c>
      <c r="B156" s="1850" t="s">
        <v>16</v>
      </c>
      <c r="C156" s="1850" t="s">
        <v>2594</v>
      </c>
      <c r="D156" s="1850" t="s">
        <v>2595</v>
      </c>
      <c r="E156" s="1850" t="s">
        <v>2596</v>
      </c>
      <c r="F156" s="1850" t="s">
        <v>2266</v>
      </c>
      <c r="G156" s="1850" t="s">
        <v>28</v>
      </c>
      <c r="H156" s="1850" t="s">
        <v>28</v>
      </c>
      <c r="I156" s="1850" t="s">
        <v>854</v>
      </c>
    </row>
    <row customHeight="1" ht="11.25">
      <c r="A157" s="1850" t="s">
        <v>2254</v>
      </c>
      <c r="B157" s="1850" t="s">
        <v>16</v>
      </c>
      <c r="C157" s="1850" t="s">
        <v>2447</v>
      </c>
      <c r="D157" s="1850" t="s">
        <v>2448</v>
      </c>
      <c r="E157" s="1850" t="s">
        <v>2449</v>
      </c>
      <c r="F157" s="1850" t="s">
        <v>2258</v>
      </c>
      <c r="G157" s="1850" t="s">
        <v>2450</v>
      </c>
      <c r="H157" s="1850" t="s">
        <v>28</v>
      </c>
      <c r="I157" s="1850" t="s">
        <v>854</v>
      </c>
    </row>
    <row customHeight="1" ht="11.25">
      <c r="A158" s="1850" t="s">
        <v>2254</v>
      </c>
      <c r="B158" s="1850" t="s">
        <v>16</v>
      </c>
      <c r="C158" s="1850" t="s">
        <v>2457</v>
      </c>
      <c r="D158" s="1850" t="s">
        <v>2458</v>
      </c>
      <c r="E158" s="1850" t="s">
        <v>2459</v>
      </c>
      <c r="F158" s="1850" t="s">
        <v>2258</v>
      </c>
      <c r="G158" s="1850" t="s">
        <v>2460</v>
      </c>
      <c r="H158" s="1850" t="s">
        <v>28</v>
      </c>
      <c r="I158" s="1850" t="s">
        <v>854</v>
      </c>
    </row>
    <row customHeight="1" ht="11.25">
      <c r="A159" s="1850" t="s">
        <v>2254</v>
      </c>
      <c r="B159" s="1850" t="s">
        <v>16</v>
      </c>
      <c r="C159" s="1850" t="s">
        <v>2597</v>
      </c>
      <c r="D159" s="1850" t="s">
        <v>2598</v>
      </c>
      <c r="E159" s="1850" t="s">
        <v>2599</v>
      </c>
      <c r="F159" s="1850" t="s">
        <v>2273</v>
      </c>
      <c r="G159" s="1850" t="s">
        <v>28</v>
      </c>
      <c r="H159" s="1850" t="s">
        <v>28</v>
      </c>
      <c r="I159" s="1850" t="s">
        <v>854</v>
      </c>
    </row>
    <row customHeight="1" ht="11.25">
      <c r="A160" s="1850" t="s">
        <v>2254</v>
      </c>
      <c r="B160" s="1850" t="s">
        <v>16</v>
      </c>
      <c r="C160" s="1850" t="s">
        <v>2600</v>
      </c>
      <c r="D160" s="1850" t="s">
        <v>2601</v>
      </c>
      <c r="E160" s="1850" t="s">
        <v>2602</v>
      </c>
      <c r="F160" s="1850" t="s">
        <v>2258</v>
      </c>
      <c r="G160" s="1850" t="s">
        <v>28</v>
      </c>
      <c r="H160" s="1850" t="s">
        <v>28</v>
      </c>
      <c r="I160" s="1850" t="s">
        <v>854</v>
      </c>
    </row>
    <row customHeight="1" ht="11.25">
      <c r="A161" s="1850" t="s">
        <v>2254</v>
      </c>
      <c r="B161" s="1850" t="s">
        <v>16</v>
      </c>
      <c r="C161" s="1850" t="s">
        <v>2477</v>
      </c>
      <c r="D161" s="1850" t="s">
        <v>2478</v>
      </c>
      <c r="E161" s="1850" t="s">
        <v>2479</v>
      </c>
      <c r="F161" s="1850" t="s">
        <v>2314</v>
      </c>
      <c r="G161" s="1850" t="s">
        <v>28</v>
      </c>
      <c r="H161" s="1850" t="s">
        <v>28</v>
      </c>
      <c r="I161" s="1850" t="s">
        <v>854</v>
      </c>
    </row>
    <row customHeight="1" ht="11.25">
      <c r="A162" s="1850" t="s">
        <v>2254</v>
      </c>
      <c r="B162" s="1850" t="s">
        <v>16</v>
      </c>
      <c r="C162" s="1850" t="s">
        <v>2480</v>
      </c>
      <c r="D162" s="1850" t="s">
        <v>2481</v>
      </c>
      <c r="E162" s="1850" t="s">
        <v>2482</v>
      </c>
      <c r="F162" s="1850" t="s">
        <v>2258</v>
      </c>
      <c r="G162" s="1850" t="s">
        <v>2483</v>
      </c>
      <c r="H162" s="1850" t="s">
        <v>28</v>
      </c>
      <c r="I162" s="1850" t="s">
        <v>854</v>
      </c>
    </row>
    <row customHeight="1" ht="11.25">
      <c r="A163" s="1850" t="s">
        <v>2254</v>
      </c>
      <c r="B163" s="1850" t="s">
        <v>16</v>
      </c>
      <c r="C163" s="1850" t="s">
        <v>2603</v>
      </c>
      <c r="D163" s="1850" t="s">
        <v>2604</v>
      </c>
      <c r="E163" s="1850" t="s">
        <v>2605</v>
      </c>
      <c r="F163" s="1850" t="s">
        <v>2340</v>
      </c>
      <c r="G163" s="1850" t="s">
        <v>28</v>
      </c>
      <c r="H163" s="1850" t="s">
        <v>28</v>
      </c>
      <c r="I163" s="1850" t="s">
        <v>854</v>
      </c>
    </row>
    <row customHeight="1" ht="11.25">
      <c r="A164" s="1850" t="s">
        <v>2254</v>
      </c>
      <c r="B164" s="1850" t="s">
        <v>16</v>
      </c>
      <c r="C164" s="1850" t="s">
        <v>2487</v>
      </c>
      <c r="D164" s="1850" t="s">
        <v>2488</v>
      </c>
      <c r="E164" s="1850" t="s">
        <v>2489</v>
      </c>
      <c r="F164" s="1850" t="s">
        <v>2258</v>
      </c>
      <c r="G164" s="1850" t="s">
        <v>2490</v>
      </c>
      <c r="H164" s="1850" t="s">
        <v>28</v>
      </c>
      <c r="I164" s="1850" t="s">
        <v>854</v>
      </c>
    </row>
    <row customHeight="1" ht="11.25">
      <c r="A165" s="1850" t="s">
        <v>2254</v>
      </c>
      <c r="B165" s="1850" t="s">
        <v>16</v>
      </c>
      <c r="C165" s="1850" t="s">
        <v>2491</v>
      </c>
      <c r="D165" s="1850" t="s">
        <v>2492</v>
      </c>
      <c r="E165" s="1850" t="s">
        <v>2493</v>
      </c>
      <c r="F165" s="1850" t="s">
        <v>2401</v>
      </c>
      <c r="G165" s="1850" t="s">
        <v>28</v>
      </c>
      <c r="H165" s="1850" t="s">
        <v>28</v>
      </c>
      <c r="I165" s="1850" t="s">
        <v>854</v>
      </c>
    </row>
    <row customHeight="1" ht="11.25">
      <c r="A166" s="1850" t="s">
        <v>2254</v>
      </c>
      <c r="B166" s="1850" t="s">
        <v>16</v>
      </c>
      <c r="C166" s="1850" t="s">
        <v>2502</v>
      </c>
      <c r="D166" s="1850" t="s">
        <v>2503</v>
      </c>
      <c r="E166" s="1850" t="s">
        <v>2504</v>
      </c>
      <c r="F166" s="1850" t="s">
        <v>2314</v>
      </c>
      <c r="G166" s="1850" t="s">
        <v>2505</v>
      </c>
      <c r="H166" s="1850" t="s">
        <v>28</v>
      </c>
      <c r="I166" s="1850" t="s">
        <v>854</v>
      </c>
    </row>
    <row customHeight="1" ht="11.25">
      <c r="A167" s="1850" t="s">
        <v>2254</v>
      </c>
      <c r="B167" s="1850" t="s">
        <v>16</v>
      </c>
      <c r="C167" s="1850" t="s">
        <v>28</v>
      </c>
      <c r="D167" s="1850" t="s">
        <v>2515</v>
      </c>
      <c r="E167" s="1850" t="s">
        <v>2516</v>
      </c>
      <c r="F167" s="1850" t="s">
        <v>2258</v>
      </c>
      <c r="G167" s="1850" t="s">
        <v>28</v>
      </c>
      <c r="H167" s="1850" t="s">
        <v>28</v>
      </c>
      <c r="I167" s="1850" t="s">
        <v>854</v>
      </c>
    </row>
    <row customHeight="1" ht="11.25">
      <c r="A168" s="1850" t="s">
        <v>2254</v>
      </c>
      <c r="B168" s="1850" t="s">
        <v>16</v>
      </c>
      <c r="C168" s="1850" t="s">
        <v>2606</v>
      </c>
      <c r="D168" s="1850" t="s">
        <v>2607</v>
      </c>
      <c r="E168" s="1850" t="s">
        <v>2608</v>
      </c>
      <c r="F168" s="1850" t="s">
        <v>2258</v>
      </c>
      <c r="G168" s="1850" t="s">
        <v>28</v>
      </c>
      <c r="H168" s="1850" t="s">
        <v>28</v>
      </c>
      <c r="I168" s="1850" t="s">
        <v>854</v>
      </c>
    </row>
    <row customHeight="1" ht="11.25">
      <c r="A169" s="1850" t="s">
        <v>2254</v>
      </c>
      <c r="B169" s="1850" t="s">
        <v>16</v>
      </c>
      <c r="C169" s="1850" t="s">
        <v>2520</v>
      </c>
      <c r="D169" s="1850" t="s">
        <v>2521</v>
      </c>
      <c r="E169" s="1850" t="s">
        <v>2522</v>
      </c>
      <c r="F169" s="1850" t="s">
        <v>2523</v>
      </c>
      <c r="G169" s="1850" t="s">
        <v>28</v>
      </c>
      <c r="H169" s="1850" t="s">
        <v>28</v>
      </c>
      <c r="I169" s="1850" t="s">
        <v>854</v>
      </c>
    </row>
    <row customHeight="1" ht="11.25">
      <c r="A170" s="1850" t="s">
        <v>2254</v>
      </c>
      <c r="B170" s="1850" t="s">
        <v>16</v>
      </c>
      <c r="C170" s="1850" t="s">
        <v>2524</v>
      </c>
      <c r="D170" s="1850" t="s">
        <v>2525</v>
      </c>
      <c r="E170" s="1850" t="s">
        <v>2522</v>
      </c>
      <c r="F170" s="1850" t="s">
        <v>2526</v>
      </c>
      <c r="G170" s="1850" t="s">
        <v>2527</v>
      </c>
      <c r="H170" s="1850" t="s">
        <v>28</v>
      </c>
      <c r="I170" s="1850" t="s">
        <v>854</v>
      </c>
    </row>
    <row customHeight="1" ht="11.25">
      <c r="A171" s="1850" t="s">
        <v>2254</v>
      </c>
      <c r="B171" s="1850" t="s">
        <v>16</v>
      </c>
      <c r="C171" s="1850" t="s">
        <v>2609</v>
      </c>
      <c r="D171" s="1850" t="s">
        <v>2610</v>
      </c>
      <c r="E171" s="1850" t="s">
        <v>2611</v>
      </c>
      <c r="F171" s="1850" t="s">
        <v>2258</v>
      </c>
      <c r="G171" s="1850" t="s">
        <v>28</v>
      </c>
      <c r="H171" s="1850" t="s">
        <v>28</v>
      </c>
      <c r="I171" s="1850" t="s">
        <v>854</v>
      </c>
    </row>
    <row customHeight="1" ht="11.25">
      <c r="A172" s="1850" t="s">
        <v>2254</v>
      </c>
      <c r="B172" s="1850" t="s">
        <v>16</v>
      </c>
      <c r="C172" s="1850" t="s">
        <v>2612</v>
      </c>
      <c r="D172" s="1850" t="s">
        <v>2613</v>
      </c>
      <c r="E172" s="1850" t="s">
        <v>2614</v>
      </c>
      <c r="F172" s="1850" t="s">
        <v>2372</v>
      </c>
      <c r="G172" s="1850" t="s">
        <v>28</v>
      </c>
      <c r="H172" s="1850" t="s">
        <v>28</v>
      </c>
      <c r="I172" s="1850" t="s">
        <v>854</v>
      </c>
    </row>
    <row customHeight="1" ht="11.25">
      <c r="A173" s="1850" t="s">
        <v>2254</v>
      </c>
      <c r="B173" s="1850" t="s">
        <v>16</v>
      </c>
      <c r="C173" s="1850" t="s">
        <v>2255</v>
      </c>
      <c r="D173" s="1850" t="s">
        <v>2256</v>
      </c>
      <c r="E173" s="1850" t="s">
        <v>2257</v>
      </c>
      <c r="F173" s="1850" t="s">
        <v>2258</v>
      </c>
      <c r="G173" s="1850" t="s">
        <v>28</v>
      </c>
      <c r="H173" s="1850" t="s">
        <v>28</v>
      </c>
      <c r="I173" s="1850" t="s">
        <v>907</v>
      </c>
    </row>
    <row customHeight="1" ht="11.25">
      <c r="A174" s="1850" t="s">
        <v>2254</v>
      </c>
      <c r="B174" s="1850" t="s">
        <v>16</v>
      </c>
      <c r="C174" s="1850" t="s">
        <v>2259</v>
      </c>
      <c r="D174" s="1850" t="s">
        <v>2260</v>
      </c>
      <c r="E174" s="1850" t="s">
        <v>2261</v>
      </c>
      <c r="F174" s="1850" t="s">
        <v>2262</v>
      </c>
      <c r="G174" s="1850" t="s">
        <v>28</v>
      </c>
      <c r="H174" s="1850" t="s">
        <v>28</v>
      </c>
      <c r="I174" s="1850" t="s">
        <v>907</v>
      </c>
    </row>
    <row customHeight="1" ht="11.25">
      <c r="A175" s="1850" t="s">
        <v>2254</v>
      </c>
      <c r="B175" s="1850" t="s">
        <v>16</v>
      </c>
      <c r="C175" s="1850" t="s">
        <v>2282</v>
      </c>
      <c r="D175" s="1850" t="s">
        <v>2283</v>
      </c>
      <c r="E175" s="1850" t="s">
        <v>2284</v>
      </c>
      <c r="F175" s="1850" t="s">
        <v>2258</v>
      </c>
      <c r="G175" s="1850" t="s">
        <v>28</v>
      </c>
      <c r="H175" s="1850" t="s">
        <v>28</v>
      </c>
      <c r="I175" s="1850" t="s">
        <v>907</v>
      </c>
    </row>
    <row customHeight="1" ht="11.25">
      <c r="A176" s="1850" t="s">
        <v>2254</v>
      </c>
      <c r="B176" s="1850" t="s">
        <v>16</v>
      </c>
      <c r="C176" s="1850" t="s">
        <v>2542</v>
      </c>
      <c r="D176" s="1850" t="s">
        <v>2543</v>
      </c>
      <c r="E176" s="1850" t="s">
        <v>2544</v>
      </c>
      <c r="F176" s="1850" t="s">
        <v>2379</v>
      </c>
      <c r="G176" s="1850" t="s">
        <v>28</v>
      </c>
      <c r="H176" s="1850" t="s">
        <v>28</v>
      </c>
      <c r="I176" s="1850" t="s">
        <v>907</v>
      </c>
    </row>
    <row customHeight="1" ht="11.25">
      <c r="A177" s="1850" t="s">
        <v>2254</v>
      </c>
      <c r="B177" s="1850" t="s">
        <v>16</v>
      </c>
      <c r="C177" s="1850" t="s">
        <v>2285</v>
      </c>
      <c r="D177" s="1850" t="s">
        <v>2286</v>
      </c>
      <c r="E177" s="1850" t="s">
        <v>2287</v>
      </c>
      <c r="F177" s="1850" t="s">
        <v>2288</v>
      </c>
      <c r="G177" s="1850" t="s">
        <v>28</v>
      </c>
      <c r="H177" s="1850" t="s">
        <v>28</v>
      </c>
      <c r="I177" s="1850" t="s">
        <v>907</v>
      </c>
    </row>
    <row customHeight="1" ht="11.25">
      <c r="A178" s="1850" t="s">
        <v>2254</v>
      </c>
      <c r="B178" s="1850" t="s">
        <v>16</v>
      </c>
      <c r="C178" s="1850" t="s">
        <v>2545</v>
      </c>
      <c r="D178" s="1850" t="s">
        <v>2546</v>
      </c>
      <c r="E178" s="1850" t="s">
        <v>2547</v>
      </c>
      <c r="F178" s="1850" t="s">
        <v>2258</v>
      </c>
      <c r="G178" s="1850" t="s">
        <v>28</v>
      </c>
      <c r="H178" s="1850" t="s">
        <v>28</v>
      </c>
      <c r="I178" s="1850" t="s">
        <v>907</v>
      </c>
    </row>
    <row customHeight="1" ht="11.25">
      <c r="A179" s="1850" t="s">
        <v>2254</v>
      </c>
      <c r="B179" s="1850" t="s">
        <v>16</v>
      </c>
      <c r="C179" s="1850" t="s">
        <v>2292</v>
      </c>
      <c r="D179" s="1850" t="s">
        <v>2293</v>
      </c>
      <c r="E179" s="1850" t="s">
        <v>2294</v>
      </c>
      <c r="F179" s="1850" t="s">
        <v>2273</v>
      </c>
      <c r="G179" s="1850" t="s">
        <v>2295</v>
      </c>
      <c r="H179" s="1850" t="s">
        <v>28</v>
      </c>
      <c r="I179" s="1850" t="s">
        <v>907</v>
      </c>
    </row>
    <row customHeight="1" ht="11.25">
      <c r="A180" s="1850" t="s">
        <v>2254</v>
      </c>
      <c r="B180" s="1850" t="s">
        <v>16</v>
      </c>
      <c r="C180" s="1850" t="s">
        <v>2296</v>
      </c>
      <c r="D180" s="1850" t="s">
        <v>2297</v>
      </c>
      <c r="E180" s="1850" t="s">
        <v>2298</v>
      </c>
      <c r="F180" s="1850" t="s">
        <v>2299</v>
      </c>
      <c r="G180" s="1850" t="s">
        <v>28</v>
      </c>
      <c r="H180" s="1850" t="s">
        <v>28</v>
      </c>
      <c r="I180" s="1850" t="s">
        <v>907</v>
      </c>
    </row>
    <row customHeight="1" ht="11.25">
      <c r="A181" s="1850" t="s">
        <v>2254</v>
      </c>
      <c r="B181" s="1850" t="s">
        <v>16</v>
      </c>
      <c r="C181" s="1850" t="s">
        <v>2300</v>
      </c>
      <c r="D181" s="1850" t="s">
        <v>2301</v>
      </c>
      <c r="E181" s="1850" t="s">
        <v>2302</v>
      </c>
      <c r="F181" s="1850" t="s">
        <v>2299</v>
      </c>
      <c r="G181" s="1850" t="s">
        <v>28</v>
      </c>
      <c r="H181" s="1850" t="s">
        <v>28</v>
      </c>
      <c r="I181" s="1850" t="s">
        <v>907</v>
      </c>
    </row>
    <row customHeight="1" ht="11.25">
      <c r="A182" s="1850" t="s">
        <v>2254</v>
      </c>
      <c r="B182" s="1850" t="s">
        <v>16</v>
      </c>
      <c r="C182" s="1850" t="s">
        <v>2548</v>
      </c>
      <c r="D182" s="1850" t="s">
        <v>2549</v>
      </c>
      <c r="E182" s="1850" t="s">
        <v>2550</v>
      </c>
      <c r="F182" s="1850" t="s">
        <v>2306</v>
      </c>
      <c r="G182" s="1850" t="s">
        <v>2551</v>
      </c>
      <c r="H182" s="1850" t="s">
        <v>28</v>
      </c>
      <c r="I182" s="1850" t="s">
        <v>907</v>
      </c>
    </row>
    <row customHeight="1" ht="11.25">
      <c r="A183" s="1850" t="s">
        <v>2254</v>
      </c>
      <c r="B183" s="1850" t="s">
        <v>16</v>
      </c>
      <c r="C183" s="1850" t="s">
        <v>2552</v>
      </c>
      <c r="D183" s="1850" t="s">
        <v>2553</v>
      </c>
      <c r="E183" s="1850" t="s">
        <v>2309</v>
      </c>
      <c r="F183" s="1850" t="s">
        <v>2554</v>
      </c>
      <c r="G183" s="1850" t="s">
        <v>28</v>
      </c>
      <c r="H183" s="1850" t="s">
        <v>28</v>
      </c>
      <c r="I183" s="1850" t="s">
        <v>907</v>
      </c>
    </row>
    <row customHeight="1" ht="11.25">
      <c r="A184" s="1850" t="s">
        <v>2254</v>
      </c>
      <c r="B184" s="1850" t="s">
        <v>16</v>
      </c>
      <c r="C184" s="1850" t="s">
        <v>2303</v>
      </c>
      <c r="D184" s="1850" t="s">
        <v>2304</v>
      </c>
      <c r="E184" s="1850" t="s">
        <v>2305</v>
      </c>
      <c r="F184" s="1850" t="s">
        <v>2306</v>
      </c>
      <c r="G184" s="1850" t="s">
        <v>28</v>
      </c>
      <c r="H184" s="1850" t="s">
        <v>28</v>
      </c>
      <c r="I184" s="1850" t="s">
        <v>907</v>
      </c>
    </row>
    <row customHeight="1" ht="11.25">
      <c r="A185" s="1850" t="s">
        <v>2254</v>
      </c>
      <c r="B185" s="1850" t="s">
        <v>16</v>
      </c>
      <c r="C185" s="1850" t="s">
        <v>2555</v>
      </c>
      <c r="D185" s="1850" t="s">
        <v>2556</v>
      </c>
      <c r="E185" s="1850" t="s">
        <v>2557</v>
      </c>
      <c r="F185" s="1850" t="s">
        <v>51</v>
      </c>
      <c r="G185" s="1850" t="s">
        <v>28</v>
      </c>
      <c r="H185" s="1850" t="s">
        <v>28</v>
      </c>
      <c r="I185" s="1850" t="s">
        <v>907</v>
      </c>
    </row>
    <row customHeight="1" ht="11.25">
      <c r="A186" s="1850" t="s">
        <v>2254</v>
      </c>
      <c r="B186" s="1850" t="s">
        <v>16</v>
      </c>
      <c r="C186" s="1850" t="s">
        <v>2307</v>
      </c>
      <c r="D186" s="1850" t="s">
        <v>2308</v>
      </c>
      <c r="E186" s="1850" t="s">
        <v>2309</v>
      </c>
      <c r="F186" s="1850" t="s">
        <v>2310</v>
      </c>
      <c r="G186" s="1850" t="s">
        <v>28</v>
      </c>
      <c r="H186" s="1850" t="s">
        <v>28</v>
      </c>
      <c r="I186" s="1850" t="s">
        <v>907</v>
      </c>
    </row>
    <row customHeight="1" ht="11.25">
      <c r="A187" s="1850" t="s">
        <v>2254</v>
      </c>
      <c r="B187" s="1850" t="s">
        <v>16</v>
      </c>
      <c r="C187" s="1850" t="s">
        <v>2311</v>
      </c>
      <c r="D187" s="1850" t="s">
        <v>2312</v>
      </c>
      <c r="E187" s="1850" t="s">
        <v>2313</v>
      </c>
      <c r="F187" s="1850" t="s">
        <v>2314</v>
      </c>
      <c r="G187" s="1850" t="s">
        <v>28</v>
      </c>
      <c r="H187" s="1850" t="s">
        <v>28</v>
      </c>
      <c r="I187" s="1850" t="s">
        <v>907</v>
      </c>
    </row>
    <row customHeight="1" ht="11.25">
      <c r="A188" s="1850" t="s">
        <v>2254</v>
      </c>
      <c r="B188" s="1850" t="s">
        <v>16</v>
      </c>
      <c r="C188" s="1850" t="s">
        <v>2318</v>
      </c>
      <c r="D188" s="1850" t="s">
        <v>2319</v>
      </c>
      <c r="E188" s="1850" t="s">
        <v>2320</v>
      </c>
      <c r="F188" s="1850" t="s">
        <v>2321</v>
      </c>
      <c r="G188" s="1850" t="s">
        <v>2322</v>
      </c>
      <c r="H188" s="1850" t="s">
        <v>28</v>
      </c>
      <c r="I188" s="1850" t="s">
        <v>907</v>
      </c>
    </row>
    <row customHeight="1" ht="11.25">
      <c r="A189" s="1850" t="s">
        <v>2254</v>
      </c>
      <c r="B189" s="1850" t="s">
        <v>16</v>
      </c>
      <c r="C189" s="1850" t="s">
        <v>2323</v>
      </c>
      <c r="D189" s="1850" t="s">
        <v>2324</v>
      </c>
      <c r="E189" s="1850" t="s">
        <v>2325</v>
      </c>
      <c r="F189" s="1850" t="s">
        <v>2281</v>
      </c>
      <c r="G189" s="1850" t="s">
        <v>28</v>
      </c>
      <c r="H189" s="1850" t="s">
        <v>28</v>
      </c>
      <c r="I189" s="1850" t="s">
        <v>907</v>
      </c>
    </row>
    <row customHeight="1" ht="11.25">
      <c r="A190" s="1850" t="s">
        <v>2254</v>
      </c>
      <c r="B190" s="1850" t="s">
        <v>16</v>
      </c>
      <c r="C190" s="1850" t="s">
        <v>2326</v>
      </c>
      <c r="D190" s="1850" t="s">
        <v>2327</v>
      </c>
      <c r="E190" s="1850" t="s">
        <v>2328</v>
      </c>
      <c r="F190" s="1850" t="s">
        <v>2329</v>
      </c>
      <c r="G190" s="1850" t="s">
        <v>2330</v>
      </c>
      <c r="H190" s="1850" t="s">
        <v>28</v>
      </c>
      <c r="I190" s="1850" t="s">
        <v>907</v>
      </c>
    </row>
    <row customHeight="1" ht="11.25">
      <c r="A191" s="1850" t="s">
        <v>2254</v>
      </c>
      <c r="B191" s="1850" t="s">
        <v>16</v>
      </c>
      <c r="C191" s="1850" t="s">
        <v>2338</v>
      </c>
      <c r="D191" s="1850" t="s">
        <v>2335</v>
      </c>
      <c r="E191" s="1850" t="s">
        <v>2339</v>
      </c>
      <c r="F191" s="1850" t="s">
        <v>2340</v>
      </c>
      <c r="G191" s="1850" t="s">
        <v>2341</v>
      </c>
      <c r="H191" s="1850" t="s">
        <v>28</v>
      </c>
      <c r="I191" s="1850" t="s">
        <v>907</v>
      </c>
    </row>
    <row customHeight="1" ht="11.25">
      <c r="A192" s="1850" t="s">
        <v>2254</v>
      </c>
      <c r="B192" s="1850" t="s">
        <v>16</v>
      </c>
      <c r="C192" s="1850" t="s">
        <v>2342</v>
      </c>
      <c r="D192" s="1850" t="s">
        <v>2343</v>
      </c>
      <c r="E192" s="1850" t="s">
        <v>2344</v>
      </c>
      <c r="F192" s="1850" t="s">
        <v>2340</v>
      </c>
      <c r="G192" s="1850" t="s">
        <v>2345</v>
      </c>
      <c r="H192" s="1850" t="s">
        <v>28</v>
      </c>
      <c r="I192" s="1850" t="s">
        <v>907</v>
      </c>
    </row>
    <row customHeight="1" ht="11.25">
      <c r="A193" s="1850" t="s">
        <v>2254</v>
      </c>
      <c r="B193" s="1850" t="s">
        <v>16</v>
      </c>
      <c r="C193" s="1850" t="s">
        <v>2346</v>
      </c>
      <c r="D193" s="1850" t="s">
        <v>2347</v>
      </c>
      <c r="E193" s="1850" t="s">
        <v>2348</v>
      </c>
      <c r="F193" s="1850" t="s">
        <v>2329</v>
      </c>
      <c r="G193" s="1850" t="s">
        <v>28</v>
      </c>
      <c r="H193" s="1850" t="s">
        <v>28</v>
      </c>
      <c r="I193" s="1850" t="s">
        <v>907</v>
      </c>
    </row>
    <row customHeight="1" ht="11.25">
      <c r="A194" s="1850" t="s">
        <v>2254</v>
      </c>
      <c r="B194" s="1850" t="s">
        <v>16</v>
      </c>
      <c r="C194" s="1850" t="s">
        <v>2349</v>
      </c>
      <c r="D194" s="1850" t="s">
        <v>2350</v>
      </c>
      <c r="E194" s="1850" t="s">
        <v>2351</v>
      </c>
      <c r="F194" s="1850" t="s">
        <v>2352</v>
      </c>
      <c r="G194" s="1850" t="s">
        <v>28</v>
      </c>
      <c r="H194" s="1850" t="s">
        <v>28</v>
      </c>
      <c r="I194" s="1850" t="s">
        <v>907</v>
      </c>
    </row>
    <row customHeight="1" ht="11.25">
      <c r="A195" s="1850" t="s">
        <v>2254</v>
      </c>
      <c r="B195" s="1850" t="s">
        <v>16</v>
      </c>
      <c r="C195" s="1850" t="s">
        <v>2353</v>
      </c>
      <c r="D195" s="1850" t="s">
        <v>2354</v>
      </c>
      <c r="E195" s="1850" t="s">
        <v>2355</v>
      </c>
      <c r="F195" s="1850" t="s">
        <v>2329</v>
      </c>
      <c r="G195" s="1850" t="s">
        <v>2356</v>
      </c>
      <c r="H195" s="1850" t="s">
        <v>28</v>
      </c>
      <c r="I195" s="1850" t="s">
        <v>907</v>
      </c>
    </row>
    <row customHeight="1" ht="11.25">
      <c r="A196" s="1850" t="s">
        <v>2254</v>
      </c>
      <c r="B196" s="1850" t="s">
        <v>16</v>
      </c>
      <c r="C196" s="1850" t="s">
        <v>2561</v>
      </c>
      <c r="D196" s="1850" t="s">
        <v>2562</v>
      </c>
      <c r="E196" s="1850" t="s">
        <v>2563</v>
      </c>
      <c r="F196" s="1850" t="s">
        <v>2340</v>
      </c>
      <c r="G196" s="1850" t="s">
        <v>28</v>
      </c>
      <c r="H196" s="1850" t="s">
        <v>28</v>
      </c>
      <c r="I196" s="1850" t="s">
        <v>907</v>
      </c>
    </row>
    <row customHeight="1" ht="11.25">
      <c r="A197" s="1850" t="s">
        <v>2254</v>
      </c>
      <c r="B197" s="1850" t="s">
        <v>16</v>
      </c>
      <c r="C197" s="1850" t="s">
        <v>2564</v>
      </c>
      <c r="D197" s="1850" t="s">
        <v>2565</v>
      </c>
      <c r="E197" s="1850" t="s">
        <v>2566</v>
      </c>
      <c r="F197" s="1850" t="s">
        <v>2277</v>
      </c>
      <c r="G197" s="1850" t="s">
        <v>2567</v>
      </c>
      <c r="H197" s="1850" t="s">
        <v>28</v>
      </c>
      <c r="I197" s="1850" t="s">
        <v>907</v>
      </c>
    </row>
    <row customHeight="1" ht="11.25">
      <c r="A198" s="1850" t="s">
        <v>2254</v>
      </c>
      <c r="B198" s="1850" t="s">
        <v>16</v>
      </c>
      <c r="C198" s="1850" t="s">
        <v>2357</v>
      </c>
      <c r="D198" s="1850" t="s">
        <v>2358</v>
      </c>
      <c r="E198" s="1850" t="s">
        <v>2359</v>
      </c>
      <c r="F198" s="1850" t="s">
        <v>2299</v>
      </c>
      <c r="G198" s="1850" t="s">
        <v>2360</v>
      </c>
      <c r="H198" s="1850" t="s">
        <v>28</v>
      </c>
      <c r="I198" s="1850" t="s">
        <v>907</v>
      </c>
    </row>
    <row customHeight="1" ht="11.25">
      <c r="A199" s="1850" t="s">
        <v>2254</v>
      </c>
      <c r="B199" s="1850" t="s">
        <v>16</v>
      </c>
      <c r="C199" s="1850" t="s">
        <v>2365</v>
      </c>
      <c r="D199" s="1850" t="s">
        <v>2366</v>
      </c>
      <c r="E199" s="1850" t="s">
        <v>2367</v>
      </c>
      <c r="F199" s="1850" t="s">
        <v>2273</v>
      </c>
      <c r="G199" s="1850" t="s">
        <v>2368</v>
      </c>
      <c r="H199" s="1850" t="s">
        <v>28</v>
      </c>
      <c r="I199" s="1850" t="s">
        <v>907</v>
      </c>
    </row>
    <row customHeight="1" ht="11.25">
      <c r="A200" s="1850" t="s">
        <v>2254</v>
      </c>
      <c r="B200" s="1850" t="s">
        <v>16</v>
      </c>
      <c r="C200" s="1850" t="s">
        <v>2369</v>
      </c>
      <c r="D200" s="1850" t="s">
        <v>2370</v>
      </c>
      <c r="E200" s="1850" t="s">
        <v>2371</v>
      </c>
      <c r="F200" s="1850" t="s">
        <v>2372</v>
      </c>
      <c r="G200" s="1850" t="s">
        <v>28</v>
      </c>
      <c r="H200" s="1850" t="s">
        <v>28</v>
      </c>
      <c r="I200" s="1850" t="s">
        <v>907</v>
      </c>
    </row>
    <row customHeight="1" ht="11.25">
      <c r="A201" s="1850" t="s">
        <v>2254</v>
      </c>
      <c r="B201" s="1850" t="s">
        <v>16</v>
      </c>
      <c r="C201" s="1850" t="s">
        <v>13</v>
      </c>
      <c r="D201" s="1850" t="s">
        <v>46</v>
      </c>
      <c r="E201" s="1850" t="s">
        <v>49</v>
      </c>
      <c r="F201" s="1850" t="s">
        <v>51</v>
      </c>
      <c r="G201" s="1850" t="s">
        <v>28</v>
      </c>
      <c r="H201" s="1850" t="s">
        <v>28</v>
      </c>
      <c r="I201" s="1850" t="s">
        <v>907</v>
      </c>
    </row>
    <row customHeight="1" ht="11.25">
      <c r="A202" s="1850" t="s">
        <v>2254</v>
      </c>
      <c r="B202" s="1850" t="s">
        <v>16</v>
      </c>
      <c r="C202" s="1850" t="s">
        <v>2376</v>
      </c>
      <c r="D202" s="1850" t="s">
        <v>2377</v>
      </c>
      <c r="E202" s="1850" t="s">
        <v>2378</v>
      </c>
      <c r="F202" s="1850" t="s">
        <v>2379</v>
      </c>
      <c r="G202" s="1850" t="s">
        <v>28</v>
      </c>
      <c r="H202" s="1850" t="s">
        <v>28</v>
      </c>
      <c r="I202" s="1850" t="s">
        <v>907</v>
      </c>
    </row>
    <row customHeight="1" ht="11.25">
      <c r="A203" s="1850" t="s">
        <v>2254</v>
      </c>
      <c r="B203" s="1850" t="s">
        <v>16</v>
      </c>
      <c r="C203" s="1850" t="s">
        <v>2383</v>
      </c>
      <c r="D203" s="1850" t="s">
        <v>2384</v>
      </c>
      <c r="E203" s="1850" t="s">
        <v>2385</v>
      </c>
      <c r="F203" s="1850" t="s">
        <v>2314</v>
      </c>
      <c r="G203" s="1850" t="s">
        <v>28</v>
      </c>
      <c r="H203" s="1850" t="s">
        <v>28</v>
      </c>
      <c r="I203" s="1850" t="s">
        <v>907</v>
      </c>
    </row>
    <row customHeight="1" ht="11.25">
      <c r="A204" s="1850" t="s">
        <v>2254</v>
      </c>
      <c r="B204" s="1850" t="s">
        <v>16</v>
      </c>
      <c r="C204" s="1850" t="s">
        <v>2389</v>
      </c>
      <c r="D204" s="1850" t="s">
        <v>2390</v>
      </c>
      <c r="E204" s="1850" t="s">
        <v>2391</v>
      </c>
      <c r="F204" s="1850" t="s">
        <v>2340</v>
      </c>
      <c r="G204" s="1850" t="s">
        <v>2392</v>
      </c>
      <c r="H204" s="1850" t="s">
        <v>28</v>
      </c>
      <c r="I204" s="1850" t="s">
        <v>907</v>
      </c>
    </row>
    <row customHeight="1" ht="11.25">
      <c r="A205" s="1850" t="s">
        <v>2254</v>
      </c>
      <c r="B205" s="1850" t="s">
        <v>16</v>
      </c>
      <c r="C205" s="1850" t="s">
        <v>2568</v>
      </c>
      <c r="D205" s="1850" t="s">
        <v>2569</v>
      </c>
      <c r="E205" s="1850" t="s">
        <v>2570</v>
      </c>
      <c r="F205" s="1850" t="s">
        <v>2266</v>
      </c>
      <c r="G205" s="1850" t="s">
        <v>28</v>
      </c>
      <c r="H205" s="1850" t="s">
        <v>28</v>
      </c>
      <c r="I205" s="1850" t="s">
        <v>907</v>
      </c>
    </row>
    <row customHeight="1" ht="11.25">
      <c r="A206" s="1850" t="s">
        <v>2254</v>
      </c>
      <c r="B206" s="1850" t="s">
        <v>16</v>
      </c>
      <c r="C206" s="1850" t="s">
        <v>2393</v>
      </c>
      <c r="D206" s="1850" t="s">
        <v>2394</v>
      </c>
      <c r="E206" s="1850" t="s">
        <v>2395</v>
      </c>
      <c r="F206" s="1850" t="s">
        <v>2396</v>
      </c>
      <c r="G206" s="1850" t="s">
        <v>2397</v>
      </c>
      <c r="H206" s="1850" t="s">
        <v>28</v>
      </c>
      <c r="I206" s="1850" t="s">
        <v>907</v>
      </c>
    </row>
    <row customHeight="1" ht="11.25">
      <c r="A207" s="1850" t="s">
        <v>2254</v>
      </c>
      <c r="B207" s="1850" t="s">
        <v>16</v>
      </c>
      <c r="C207" s="1850" t="s">
        <v>2571</v>
      </c>
      <c r="D207" s="1850" t="s">
        <v>2572</v>
      </c>
      <c r="E207" s="1850" t="s">
        <v>2573</v>
      </c>
      <c r="F207" s="1850" t="s">
        <v>2352</v>
      </c>
      <c r="G207" s="1850" t="s">
        <v>2574</v>
      </c>
      <c r="H207" s="1850" t="s">
        <v>28</v>
      </c>
      <c r="I207" s="1850" t="s">
        <v>907</v>
      </c>
    </row>
    <row customHeight="1" ht="11.25">
      <c r="A208" s="1850" t="s">
        <v>2254</v>
      </c>
      <c r="B208" s="1850" t="s">
        <v>16</v>
      </c>
      <c r="C208" s="1850" t="s">
        <v>2575</v>
      </c>
      <c r="D208" s="1850" t="s">
        <v>2576</v>
      </c>
      <c r="E208" s="1850" t="s">
        <v>2577</v>
      </c>
      <c r="F208" s="1850" t="s">
        <v>2396</v>
      </c>
      <c r="G208" s="1850" t="s">
        <v>28</v>
      </c>
      <c r="H208" s="1850" t="s">
        <v>28</v>
      </c>
      <c r="I208" s="1850" t="s">
        <v>907</v>
      </c>
    </row>
    <row customHeight="1" ht="11.25">
      <c r="A209" s="1850" t="s">
        <v>2254</v>
      </c>
      <c r="B209" s="1850" t="s">
        <v>16</v>
      </c>
      <c r="C209" s="1850" t="s">
        <v>2578</v>
      </c>
      <c r="D209" s="1850" t="s">
        <v>2579</v>
      </c>
      <c r="E209" s="1850" t="s">
        <v>2580</v>
      </c>
      <c r="F209" s="1850" t="s">
        <v>2266</v>
      </c>
      <c r="G209" s="1850" t="s">
        <v>28</v>
      </c>
      <c r="H209" s="1850" t="s">
        <v>28</v>
      </c>
      <c r="I209" s="1850" t="s">
        <v>907</v>
      </c>
    </row>
    <row customHeight="1" ht="11.25">
      <c r="A210" s="1850" t="s">
        <v>2254</v>
      </c>
      <c r="B210" s="1850" t="s">
        <v>16</v>
      </c>
      <c r="C210" s="1850" t="s">
        <v>2581</v>
      </c>
      <c r="D210" s="1850" t="s">
        <v>2582</v>
      </c>
      <c r="E210" s="1850" t="s">
        <v>2583</v>
      </c>
      <c r="F210" s="1850" t="s">
        <v>2258</v>
      </c>
      <c r="G210" s="1850" t="s">
        <v>28</v>
      </c>
      <c r="H210" s="1850" t="s">
        <v>28</v>
      </c>
      <c r="I210" s="1850" t="s">
        <v>907</v>
      </c>
    </row>
    <row customHeight="1" ht="11.25">
      <c r="A211" s="1850" t="s">
        <v>2254</v>
      </c>
      <c r="B211" s="1850" t="s">
        <v>16</v>
      </c>
      <c r="C211" s="1850" t="s">
        <v>2408</v>
      </c>
      <c r="D211" s="1850" t="s">
        <v>2409</v>
      </c>
      <c r="E211" s="1850" t="s">
        <v>2410</v>
      </c>
      <c r="F211" s="1850" t="s">
        <v>2299</v>
      </c>
      <c r="G211" s="1850" t="s">
        <v>28</v>
      </c>
      <c r="H211" s="1850" t="s">
        <v>28</v>
      </c>
      <c r="I211" s="1850" t="s">
        <v>907</v>
      </c>
    </row>
    <row customHeight="1" ht="11.25">
      <c r="A212" s="1850" t="s">
        <v>2254</v>
      </c>
      <c r="B212" s="1850" t="s">
        <v>16</v>
      </c>
      <c r="C212" s="1850" t="s">
        <v>2411</v>
      </c>
      <c r="D212" s="1850" t="s">
        <v>2412</v>
      </c>
      <c r="E212" s="1850" t="s">
        <v>2413</v>
      </c>
      <c r="F212" s="1850" t="s">
        <v>2401</v>
      </c>
      <c r="G212" s="1850" t="s">
        <v>2414</v>
      </c>
      <c r="H212" s="1850" t="s">
        <v>28</v>
      </c>
      <c r="I212" s="1850" t="s">
        <v>907</v>
      </c>
    </row>
    <row customHeight="1" ht="11.25">
      <c r="A213" s="1850" t="s">
        <v>2254</v>
      </c>
      <c r="B213" s="1850" t="s">
        <v>16</v>
      </c>
      <c r="C213" s="1850" t="s">
        <v>2430</v>
      </c>
      <c r="D213" s="1850" t="s">
        <v>2431</v>
      </c>
      <c r="E213" s="1850" t="s">
        <v>2432</v>
      </c>
      <c r="F213" s="1850" t="s">
        <v>2310</v>
      </c>
      <c r="G213" s="1850" t="s">
        <v>2433</v>
      </c>
      <c r="H213" s="1850" t="s">
        <v>28</v>
      </c>
      <c r="I213" s="1850" t="s">
        <v>907</v>
      </c>
    </row>
    <row customHeight="1" ht="11.25">
      <c r="A214" s="1850" t="s">
        <v>2254</v>
      </c>
      <c r="B214" s="1850" t="s">
        <v>16</v>
      </c>
      <c r="C214" s="1850" t="s">
        <v>2434</v>
      </c>
      <c r="D214" s="1850" t="s">
        <v>2435</v>
      </c>
      <c r="E214" s="1850" t="s">
        <v>2436</v>
      </c>
      <c r="F214" s="1850" t="s">
        <v>2310</v>
      </c>
      <c r="G214" s="1850" t="s">
        <v>28</v>
      </c>
      <c r="H214" s="1850" t="s">
        <v>28</v>
      </c>
      <c r="I214" s="1850" t="s">
        <v>907</v>
      </c>
    </row>
    <row customHeight="1" ht="11.25">
      <c r="A215" s="1850" t="s">
        <v>2254</v>
      </c>
      <c r="B215" s="1850" t="s">
        <v>16</v>
      </c>
      <c r="C215" s="1850" t="s">
        <v>2584</v>
      </c>
      <c r="D215" s="1850" t="s">
        <v>2585</v>
      </c>
      <c r="E215" s="1850" t="s">
        <v>2586</v>
      </c>
      <c r="F215" s="1850" t="s">
        <v>2340</v>
      </c>
      <c r="G215" s="1850" t="s">
        <v>28</v>
      </c>
      <c r="H215" s="1850" t="s">
        <v>28</v>
      </c>
      <c r="I215" s="1850" t="s">
        <v>907</v>
      </c>
    </row>
    <row customHeight="1" ht="11.25">
      <c r="A216" s="1850" t="s">
        <v>2254</v>
      </c>
      <c r="B216" s="1850" t="s">
        <v>16</v>
      </c>
      <c r="C216" s="1850" t="s">
        <v>2587</v>
      </c>
      <c r="D216" s="1850" t="s">
        <v>2588</v>
      </c>
      <c r="E216" s="1850" t="s">
        <v>2589</v>
      </c>
      <c r="F216" s="1850" t="s">
        <v>2266</v>
      </c>
      <c r="G216" s="1850" t="s">
        <v>28</v>
      </c>
      <c r="H216" s="1850" t="s">
        <v>28</v>
      </c>
      <c r="I216" s="1850" t="s">
        <v>907</v>
      </c>
    </row>
    <row customHeight="1" ht="11.25">
      <c r="A217" s="1850" t="s">
        <v>2254</v>
      </c>
      <c r="B217" s="1850" t="s">
        <v>16</v>
      </c>
      <c r="C217" s="1850" t="s">
        <v>2444</v>
      </c>
      <c r="D217" s="1850" t="s">
        <v>2445</v>
      </c>
      <c r="E217" s="1850" t="s">
        <v>2446</v>
      </c>
      <c r="F217" s="1850" t="s">
        <v>2258</v>
      </c>
      <c r="G217" s="1850" t="s">
        <v>28</v>
      </c>
      <c r="H217" s="1850" t="s">
        <v>28</v>
      </c>
      <c r="I217" s="1850" t="s">
        <v>907</v>
      </c>
    </row>
    <row customHeight="1" ht="11.25">
      <c r="A218" s="1850" t="s">
        <v>2254</v>
      </c>
      <c r="B218" s="1850" t="s">
        <v>16</v>
      </c>
      <c r="C218" s="1850" t="s">
        <v>2590</v>
      </c>
      <c r="D218" s="1850" t="s">
        <v>2591</v>
      </c>
      <c r="E218" s="1850" t="s">
        <v>2592</v>
      </c>
      <c r="F218" s="1850" t="s">
        <v>2277</v>
      </c>
      <c r="G218" s="1850" t="s">
        <v>2593</v>
      </c>
      <c r="H218" s="1850" t="s">
        <v>28</v>
      </c>
      <c r="I218" s="1850" t="s">
        <v>907</v>
      </c>
    </row>
    <row customHeight="1" ht="11.25">
      <c r="A219" s="1850" t="s">
        <v>2254</v>
      </c>
      <c r="B219" s="1850" t="s">
        <v>16</v>
      </c>
      <c r="C219" s="1850" t="s">
        <v>2594</v>
      </c>
      <c r="D219" s="1850" t="s">
        <v>2595</v>
      </c>
      <c r="E219" s="1850" t="s">
        <v>2596</v>
      </c>
      <c r="F219" s="1850" t="s">
        <v>2266</v>
      </c>
      <c r="G219" s="1850" t="s">
        <v>28</v>
      </c>
      <c r="H219" s="1850" t="s">
        <v>28</v>
      </c>
      <c r="I219" s="1850" t="s">
        <v>907</v>
      </c>
    </row>
    <row customHeight="1" ht="11.25">
      <c r="A220" s="1850" t="s">
        <v>2254</v>
      </c>
      <c r="B220" s="1850" t="s">
        <v>16</v>
      </c>
      <c r="C220" s="1850" t="s">
        <v>2447</v>
      </c>
      <c r="D220" s="1850" t="s">
        <v>2448</v>
      </c>
      <c r="E220" s="1850" t="s">
        <v>2449</v>
      </c>
      <c r="F220" s="1850" t="s">
        <v>2258</v>
      </c>
      <c r="G220" s="1850" t="s">
        <v>2450</v>
      </c>
      <c r="H220" s="1850" t="s">
        <v>28</v>
      </c>
      <c r="I220" s="1850" t="s">
        <v>907</v>
      </c>
    </row>
    <row customHeight="1" ht="11.25">
      <c r="A221" s="1850" t="s">
        <v>2254</v>
      </c>
      <c r="B221" s="1850" t="s">
        <v>16</v>
      </c>
      <c r="C221" s="1850" t="s">
        <v>2457</v>
      </c>
      <c r="D221" s="1850" t="s">
        <v>2458</v>
      </c>
      <c r="E221" s="1850" t="s">
        <v>2459</v>
      </c>
      <c r="F221" s="1850" t="s">
        <v>2258</v>
      </c>
      <c r="G221" s="1850" t="s">
        <v>2460</v>
      </c>
      <c r="H221" s="1850" t="s">
        <v>28</v>
      </c>
      <c r="I221" s="1850" t="s">
        <v>907</v>
      </c>
    </row>
    <row customHeight="1" ht="11.25">
      <c r="A222" s="1850" t="s">
        <v>2254</v>
      </c>
      <c r="B222" s="1850" t="s">
        <v>16</v>
      </c>
      <c r="C222" s="1850" t="s">
        <v>2477</v>
      </c>
      <c r="D222" s="1850" t="s">
        <v>2478</v>
      </c>
      <c r="E222" s="1850" t="s">
        <v>2479</v>
      </c>
      <c r="F222" s="1850" t="s">
        <v>2314</v>
      </c>
      <c r="G222" s="1850" t="s">
        <v>28</v>
      </c>
      <c r="H222" s="1850" t="s">
        <v>28</v>
      </c>
      <c r="I222" s="1850" t="s">
        <v>907</v>
      </c>
    </row>
    <row customHeight="1" ht="11.25">
      <c r="A223" s="1850" t="s">
        <v>2254</v>
      </c>
      <c r="B223" s="1850" t="s">
        <v>16</v>
      </c>
      <c r="C223" s="1850" t="s">
        <v>2480</v>
      </c>
      <c r="D223" s="1850" t="s">
        <v>2481</v>
      </c>
      <c r="E223" s="1850" t="s">
        <v>2482</v>
      </c>
      <c r="F223" s="1850" t="s">
        <v>2258</v>
      </c>
      <c r="G223" s="1850" t="s">
        <v>2483</v>
      </c>
      <c r="H223" s="1850" t="s">
        <v>28</v>
      </c>
      <c r="I223" s="1850" t="s">
        <v>907</v>
      </c>
    </row>
    <row customHeight="1" ht="11.25">
      <c r="A224" s="1850" t="s">
        <v>2254</v>
      </c>
      <c r="B224" s="1850" t="s">
        <v>16</v>
      </c>
      <c r="C224" s="1850" t="s">
        <v>2603</v>
      </c>
      <c r="D224" s="1850" t="s">
        <v>2604</v>
      </c>
      <c r="E224" s="1850" t="s">
        <v>2605</v>
      </c>
      <c r="F224" s="1850" t="s">
        <v>2340</v>
      </c>
      <c r="G224" s="1850" t="s">
        <v>28</v>
      </c>
      <c r="H224" s="1850" t="s">
        <v>28</v>
      </c>
      <c r="I224" s="1850" t="s">
        <v>907</v>
      </c>
    </row>
    <row customHeight="1" ht="11.25">
      <c r="A225" s="1850" t="s">
        <v>2254</v>
      </c>
      <c r="B225" s="1850" t="s">
        <v>16</v>
      </c>
      <c r="C225" s="1850" t="s">
        <v>2487</v>
      </c>
      <c r="D225" s="1850" t="s">
        <v>2488</v>
      </c>
      <c r="E225" s="1850" t="s">
        <v>2489</v>
      </c>
      <c r="F225" s="1850" t="s">
        <v>2258</v>
      </c>
      <c r="G225" s="1850" t="s">
        <v>2490</v>
      </c>
      <c r="H225" s="1850" t="s">
        <v>28</v>
      </c>
      <c r="I225" s="1850" t="s">
        <v>907</v>
      </c>
    </row>
    <row customHeight="1" ht="11.25">
      <c r="A226" s="1850" t="s">
        <v>2254</v>
      </c>
      <c r="B226" s="1850" t="s">
        <v>16</v>
      </c>
      <c r="C226" s="1850" t="s">
        <v>2491</v>
      </c>
      <c r="D226" s="1850" t="s">
        <v>2492</v>
      </c>
      <c r="E226" s="1850" t="s">
        <v>2493</v>
      </c>
      <c r="F226" s="1850" t="s">
        <v>2401</v>
      </c>
      <c r="G226" s="1850" t="s">
        <v>28</v>
      </c>
      <c r="H226" s="1850" t="s">
        <v>28</v>
      </c>
      <c r="I226" s="1850" t="s">
        <v>907</v>
      </c>
    </row>
    <row customHeight="1" ht="11.25">
      <c r="A227" s="1850" t="s">
        <v>2254</v>
      </c>
      <c r="B227" s="1850" t="s">
        <v>16</v>
      </c>
      <c r="C227" s="1850" t="s">
        <v>2502</v>
      </c>
      <c r="D227" s="1850" t="s">
        <v>2503</v>
      </c>
      <c r="E227" s="1850" t="s">
        <v>2504</v>
      </c>
      <c r="F227" s="1850" t="s">
        <v>2314</v>
      </c>
      <c r="G227" s="1850" t="s">
        <v>2505</v>
      </c>
      <c r="H227" s="1850" t="s">
        <v>28</v>
      </c>
      <c r="I227" s="1850" t="s">
        <v>907</v>
      </c>
    </row>
    <row customHeight="1" ht="11.25">
      <c r="A228" s="1850" t="s">
        <v>2254</v>
      </c>
      <c r="B228" s="1850" t="s">
        <v>16</v>
      </c>
      <c r="C228" s="1850" t="s">
        <v>28</v>
      </c>
      <c r="D228" s="1850" t="s">
        <v>2515</v>
      </c>
      <c r="E228" s="1850" t="s">
        <v>2516</v>
      </c>
      <c r="F228" s="1850" t="s">
        <v>2258</v>
      </c>
      <c r="G228" s="1850" t="s">
        <v>28</v>
      </c>
      <c r="H228" s="1850" t="s">
        <v>28</v>
      </c>
      <c r="I228" s="1850" t="s">
        <v>907</v>
      </c>
    </row>
    <row customHeight="1" ht="11.25">
      <c r="A229" s="1850" t="s">
        <v>2254</v>
      </c>
      <c r="B229" s="1850" t="s">
        <v>16</v>
      </c>
      <c r="C229" s="1850" t="s">
        <v>2520</v>
      </c>
      <c r="D229" s="1850" t="s">
        <v>2521</v>
      </c>
      <c r="E229" s="1850" t="s">
        <v>2522</v>
      </c>
      <c r="F229" s="1850" t="s">
        <v>2523</v>
      </c>
      <c r="G229" s="1850" t="s">
        <v>28</v>
      </c>
      <c r="H229" s="1850" t="s">
        <v>28</v>
      </c>
      <c r="I229" s="1850" t="s">
        <v>907</v>
      </c>
    </row>
    <row customHeight="1" ht="11.25">
      <c r="A230" s="1850" t="s">
        <v>2254</v>
      </c>
      <c r="B230" s="1850" t="s">
        <v>16</v>
      </c>
      <c r="C230" s="1850" t="s">
        <v>2524</v>
      </c>
      <c r="D230" s="1850" t="s">
        <v>2525</v>
      </c>
      <c r="E230" s="1850" t="s">
        <v>2522</v>
      </c>
      <c r="F230" s="1850" t="s">
        <v>2526</v>
      </c>
      <c r="G230" s="1850" t="s">
        <v>2527</v>
      </c>
      <c r="H230" s="1850" t="s">
        <v>28</v>
      </c>
      <c r="I230" s="1850" t="s">
        <v>907</v>
      </c>
    </row>
    <row customHeight="1" ht="11.25">
      <c r="A231" s="1850" t="s">
        <v>2254</v>
      </c>
      <c r="B231" s="1850" t="s">
        <v>16</v>
      </c>
      <c r="C231" s="1850" t="s">
        <v>2615</v>
      </c>
      <c r="D231" s="1850" t="s">
        <v>2616</v>
      </c>
      <c r="E231" s="1850" t="s">
        <v>2617</v>
      </c>
      <c r="F231" s="1850" t="s">
        <v>2258</v>
      </c>
      <c r="G231" s="1850" t="s">
        <v>28</v>
      </c>
      <c r="H231" s="1850" t="s">
        <v>28</v>
      </c>
      <c r="I231" s="1850" t="s">
        <v>1627</v>
      </c>
    </row>
    <row customHeight="1" ht="11.25">
      <c r="A232" s="1850" t="s">
        <v>2254</v>
      </c>
      <c r="B232" s="1850" t="s">
        <v>16</v>
      </c>
      <c r="C232" s="1850" t="s">
        <v>2618</v>
      </c>
      <c r="D232" s="1850" t="s">
        <v>2619</v>
      </c>
      <c r="E232" s="1850" t="s">
        <v>2620</v>
      </c>
      <c r="F232" s="1850" t="s">
        <v>2258</v>
      </c>
      <c r="G232" s="1850" t="s">
        <v>2621</v>
      </c>
      <c r="H232" s="1850" t="s">
        <v>28</v>
      </c>
      <c r="I232" s="1850" t="s">
        <v>1627</v>
      </c>
    </row>
    <row customHeight="1" ht="11.25">
      <c r="A233" s="1850" t="s">
        <v>2254</v>
      </c>
      <c r="B233" s="1850" t="s">
        <v>16</v>
      </c>
      <c r="C233" s="1850" t="s">
        <v>2622</v>
      </c>
      <c r="D233" s="1850" t="s">
        <v>2623</v>
      </c>
      <c r="E233" s="1850" t="s">
        <v>2624</v>
      </c>
      <c r="F233" s="1850" t="s">
        <v>576</v>
      </c>
      <c r="G233" s="1850" t="s">
        <v>28</v>
      </c>
      <c r="H233" s="1850" t="s">
        <v>28</v>
      </c>
      <c r="I233" s="1850" t="s">
        <v>1627</v>
      </c>
    </row>
    <row customHeight="1" ht="11.25">
      <c r="A234" s="1850" t="s">
        <v>2254</v>
      </c>
      <c r="B234" s="1850" t="s">
        <v>16</v>
      </c>
      <c r="C234" s="1850" t="s">
        <v>2625</v>
      </c>
      <c r="D234" s="1850" t="s">
        <v>2626</v>
      </c>
      <c r="E234" s="1850" t="s">
        <v>2627</v>
      </c>
      <c r="F234" s="1850" t="s">
        <v>576</v>
      </c>
      <c r="G234" s="1850" t="s">
        <v>28</v>
      </c>
      <c r="H234" s="1850" t="s">
        <v>28</v>
      </c>
      <c r="I234" s="1850" t="s">
        <v>1627</v>
      </c>
    </row>
    <row customHeight="1" ht="11.25">
      <c r="A235" s="1850" t="s">
        <v>2254</v>
      </c>
      <c r="B235" s="1850" t="s">
        <v>16</v>
      </c>
      <c r="C235" s="1850" t="s">
        <v>2628</v>
      </c>
      <c r="D235" s="1850" t="s">
        <v>2629</v>
      </c>
      <c r="E235" s="1850" t="s">
        <v>2630</v>
      </c>
      <c r="F235" s="1850" t="s">
        <v>2401</v>
      </c>
      <c r="G235" s="1850" t="s">
        <v>28</v>
      </c>
      <c r="H235" s="1850" t="s">
        <v>28</v>
      </c>
      <c r="I235" s="1850" t="s">
        <v>1627</v>
      </c>
    </row>
    <row customHeight="1" ht="11.25">
      <c r="A236" s="1850" t="s">
        <v>2254</v>
      </c>
      <c r="B236" s="1850" t="s">
        <v>16</v>
      </c>
      <c r="C236" s="1850" t="s">
        <v>2631</v>
      </c>
      <c r="D236" s="1850" t="s">
        <v>2632</v>
      </c>
      <c r="E236" s="1850" t="s">
        <v>2633</v>
      </c>
      <c r="F236" s="1850" t="s">
        <v>2258</v>
      </c>
      <c r="G236" s="1850" t="s">
        <v>28</v>
      </c>
      <c r="H236" s="1850" t="s">
        <v>28</v>
      </c>
      <c r="I236" s="1850" t="s">
        <v>1627</v>
      </c>
    </row>
    <row customHeight="1" ht="11.25">
      <c r="A237" s="1850" t="s">
        <v>2254</v>
      </c>
      <c r="B237" s="1850" t="s">
        <v>16</v>
      </c>
      <c r="C237" s="1850" t="s">
        <v>2634</v>
      </c>
      <c r="D237" s="1850" t="s">
        <v>2635</v>
      </c>
      <c r="E237" s="1850" t="s">
        <v>2636</v>
      </c>
      <c r="F237" s="1850" t="s">
        <v>2637</v>
      </c>
      <c r="G237" s="1850" t="s">
        <v>28</v>
      </c>
      <c r="H237" s="1850" t="s">
        <v>28</v>
      </c>
      <c r="I237" s="1850" t="s">
        <v>1627</v>
      </c>
    </row>
    <row customHeight="1" ht="11.25">
      <c r="A238" s="1850" t="s">
        <v>2254</v>
      </c>
      <c r="B238" s="1850" t="s">
        <v>16</v>
      </c>
      <c r="C238" s="1850" t="s">
        <v>2296</v>
      </c>
      <c r="D238" s="1850" t="s">
        <v>2297</v>
      </c>
      <c r="E238" s="1850" t="s">
        <v>2298</v>
      </c>
      <c r="F238" s="1850" t="s">
        <v>2299</v>
      </c>
      <c r="G238" s="1850" t="s">
        <v>28</v>
      </c>
      <c r="H238" s="1850" t="s">
        <v>28</v>
      </c>
      <c r="I238" s="1850" t="s">
        <v>1627</v>
      </c>
    </row>
    <row customHeight="1" ht="11.25">
      <c r="A239" s="1850" t="s">
        <v>2254</v>
      </c>
      <c r="B239" s="1850" t="s">
        <v>16</v>
      </c>
      <c r="C239" s="1850" t="s">
        <v>2548</v>
      </c>
      <c r="D239" s="1850" t="s">
        <v>2549</v>
      </c>
      <c r="E239" s="1850" t="s">
        <v>2550</v>
      </c>
      <c r="F239" s="1850" t="s">
        <v>2306</v>
      </c>
      <c r="G239" s="1850" t="s">
        <v>2551</v>
      </c>
      <c r="H239" s="1850" t="s">
        <v>28</v>
      </c>
      <c r="I239" s="1850" t="s">
        <v>1627</v>
      </c>
    </row>
    <row customHeight="1" ht="11.25">
      <c r="A240" s="1850" t="s">
        <v>2254</v>
      </c>
      <c r="B240" s="1850" t="s">
        <v>16</v>
      </c>
      <c r="C240" s="1850" t="s">
        <v>2303</v>
      </c>
      <c r="D240" s="1850" t="s">
        <v>2304</v>
      </c>
      <c r="E240" s="1850" t="s">
        <v>2305</v>
      </c>
      <c r="F240" s="1850" t="s">
        <v>2306</v>
      </c>
      <c r="G240" s="1850" t="s">
        <v>28</v>
      </c>
      <c r="H240" s="1850" t="s">
        <v>28</v>
      </c>
      <c r="I240" s="1850" t="s">
        <v>1627</v>
      </c>
    </row>
    <row customHeight="1" ht="11.25">
      <c r="A241" s="1850" t="s">
        <v>2254</v>
      </c>
      <c r="B241" s="1850" t="s">
        <v>16</v>
      </c>
      <c r="C241" s="1850" t="s">
        <v>2558</v>
      </c>
      <c r="D241" s="1850" t="s">
        <v>2559</v>
      </c>
      <c r="E241" s="1850" t="s">
        <v>2560</v>
      </c>
      <c r="F241" s="1850" t="s">
        <v>2310</v>
      </c>
      <c r="G241" s="1850" t="s">
        <v>28</v>
      </c>
      <c r="H241" s="1850" t="s">
        <v>28</v>
      </c>
      <c r="I241" s="1850" t="s">
        <v>1627</v>
      </c>
    </row>
    <row customHeight="1" ht="11.25">
      <c r="A242" s="1850" t="s">
        <v>2254</v>
      </c>
      <c r="B242" s="1850" t="s">
        <v>16</v>
      </c>
      <c r="C242" s="1850" t="s">
        <v>2315</v>
      </c>
      <c r="D242" s="1850" t="s">
        <v>2316</v>
      </c>
      <c r="E242" s="1850" t="s">
        <v>2317</v>
      </c>
      <c r="F242" s="1850" t="s">
        <v>2258</v>
      </c>
      <c r="G242" s="1850" t="s">
        <v>28</v>
      </c>
      <c r="H242" s="1850" t="s">
        <v>28</v>
      </c>
      <c r="I242" s="1850" t="s">
        <v>1627</v>
      </c>
    </row>
    <row customHeight="1" ht="11.25">
      <c r="A243" s="1850" t="s">
        <v>2254</v>
      </c>
      <c r="B243" s="1850" t="s">
        <v>16</v>
      </c>
      <c r="C243" s="1850" t="s">
        <v>2638</v>
      </c>
      <c r="D243" s="1850" t="s">
        <v>2639</v>
      </c>
      <c r="E243" s="1850" t="s">
        <v>2640</v>
      </c>
      <c r="F243" s="1850" t="s">
        <v>2379</v>
      </c>
      <c r="G243" s="1850" t="s">
        <v>28</v>
      </c>
      <c r="H243" s="1850" t="s">
        <v>28</v>
      </c>
      <c r="I243" s="1850" t="s">
        <v>1627</v>
      </c>
    </row>
    <row customHeight="1" ht="11.25">
      <c r="A244" s="1850" t="s">
        <v>2254</v>
      </c>
      <c r="B244" s="1850" t="s">
        <v>16</v>
      </c>
      <c r="C244" s="1850" t="s">
        <v>2318</v>
      </c>
      <c r="D244" s="1850" t="s">
        <v>2319</v>
      </c>
      <c r="E244" s="1850" t="s">
        <v>2320</v>
      </c>
      <c r="F244" s="1850" t="s">
        <v>2321</v>
      </c>
      <c r="G244" s="1850" t="s">
        <v>2322</v>
      </c>
      <c r="H244" s="1850" t="s">
        <v>28</v>
      </c>
      <c r="I244" s="1850" t="s">
        <v>1627</v>
      </c>
    </row>
    <row customHeight="1" ht="11.25">
      <c r="A245" s="1850" t="s">
        <v>2254</v>
      </c>
      <c r="B245" s="1850" t="s">
        <v>16</v>
      </c>
      <c r="C245" s="1850" t="s">
        <v>2326</v>
      </c>
      <c r="D245" s="1850" t="s">
        <v>2327</v>
      </c>
      <c r="E245" s="1850" t="s">
        <v>2328</v>
      </c>
      <c r="F245" s="1850" t="s">
        <v>2329</v>
      </c>
      <c r="G245" s="1850" t="s">
        <v>2330</v>
      </c>
      <c r="H245" s="1850" t="s">
        <v>28</v>
      </c>
      <c r="I245" s="1850" t="s">
        <v>1627</v>
      </c>
    </row>
    <row customHeight="1" ht="11.25">
      <c r="A246" s="1850" t="s">
        <v>2254</v>
      </c>
      <c r="B246" s="1850" t="s">
        <v>16</v>
      </c>
      <c r="C246" s="1850" t="s">
        <v>2641</v>
      </c>
      <c r="D246" s="1850" t="s">
        <v>2642</v>
      </c>
      <c r="E246" s="1850" t="s">
        <v>2643</v>
      </c>
      <c r="F246" s="1850" t="s">
        <v>2281</v>
      </c>
      <c r="G246" s="1850" t="s">
        <v>28</v>
      </c>
      <c r="H246" s="1850" t="s">
        <v>28</v>
      </c>
      <c r="I246" s="1850" t="s">
        <v>1627</v>
      </c>
    </row>
    <row customHeight="1" ht="11.25">
      <c r="A247" s="1850" t="s">
        <v>2254</v>
      </c>
      <c r="B247" s="1850" t="s">
        <v>16</v>
      </c>
      <c r="C247" s="1850" t="s">
        <v>2357</v>
      </c>
      <c r="D247" s="1850" t="s">
        <v>2358</v>
      </c>
      <c r="E247" s="1850" t="s">
        <v>2359</v>
      </c>
      <c r="F247" s="1850" t="s">
        <v>2299</v>
      </c>
      <c r="G247" s="1850" t="s">
        <v>2360</v>
      </c>
      <c r="H247" s="1850" t="s">
        <v>28</v>
      </c>
      <c r="I247" s="1850" t="s">
        <v>1627</v>
      </c>
    </row>
    <row customHeight="1" ht="11.25">
      <c r="A248" s="1850" t="s">
        <v>2254</v>
      </c>
      <c r="B248" s="1850" t="s">
        <v>16</v>
      </c>
      <c r="C248" s="1850" t="s">
        <v>2644</v>
      </c>
      <c r="D248" s="1850" t="s">
        <v>2645</v>
      </c>
      <c r="E248" s="1850" t="s">
        <v>2646</v>
      </c>
      <c r="F248" s="1850" t="s">
        <v>2396</v>
      </c>
      <c r="G248" s="1850" t="s">
        <v>2647</v>
      </c>
      <c r="H248" s="1850" t="s">
        <v>28</v>
      </c>
      <c r="I248" s="1850" t="s">
        <v>1627</v>
      </c>
    </row>
    <row customHeight="1" ht="11.25">
      <c r="A249" s="1850" t="s">
        <v>2254</v>
      </c>
      <c r="B249" s="1850" t="s">
        <v>16</v>
      </c>
      <c r="C249" s="1850" t="s">
        <v>2383</v>
      </c>
      <c r="D249" s="1850" t="s">
        <v>2384</v>
      </c>
      <c r="E249" s="1850" t="s">
        <v>2385</v>
      </c>
      <c r="F249" s="1850" t="s">
        <v>2314</v>
      </c>
      <c r="G249" s="1850" t="s">
        <v>28</v>
      </c>
      <c r="H249" s="1850" t="s">
        <v>28</v>
      </c>
      <c r="I249" s="1850" t="s">
        <v>1627</v>
      </c>
    </row>
    <row customHeight="1" ht="11.25">
      <c r="A250" s="1850" t="s">
        <v>2254</v>
      </c>
      <c r="B250" s="1850" t="s">
        <v>16</v>
      </c>
      <c r="C250" s="1850" t="s">
        <v>2648</v>
      </c>
      <c r="D250" s="1850" t="s">
        <v>2649</v>
      </c>
      <c r="E250" s="1850" t="s">
        <v>2650</v>
      </c>
      <c r="F250" s="1850" t="s">
        <v>2258</v>
      </c>
      <c r="G250" s="1850" t="s">
        <v>28</v>
      </c>
      <c r="H250" s="1850" t="s">
        <v>28</v>
      </c>
      <c r="I250" s="1850" t="s">
        <v>1627</v>
      </c>
    </row>
    <row customHeight="1" ht="11.25">
      <c r="A251" s="1850" t="s">
        <v>2254</v>
      </c>
      <c r="B251" s="1850" t="s">
        <v>16</v>
      </c>
      <c r="C251" s="1850" t="s">
        <v>2651</v>
      </c>
      <c r="D251" s="1850" t="s">
        <v>2652</v>
      </c>
      <c r="E251" s="1850" t="s">
        <v>2653</v>
      </c>
      <c r="F251" s="1850" t="s">
        <v>2321</v>
      </c>
      <c r="G251" s="1850" t="s">
        <v>28</v>
      </c>
      <c r="H251" s="1850" t="s">
        <v>28</v>
      </c>
      <c r="I251" s="1850" t="s">
        <v>1627</v>
      </c>
    </row>
    <row customHeight="1" ht="11.25">
      <c r="A252" s="1850" t="s">
        <v>2254</v>
      </c>
      <c r="B252" s="1850" t="s">
        <v>16</v>
      </c>
      <c r="C252" s="1850" t="s">
        <v>2654</v>
      </c>
      <c r="D252" s="1850" t="s">
        <v>2655</v>
      </c>
      <c r="E252" s="1850" t="s">
        <v>2656</v>
      </c>
      <c r="F252" s="1850" t="s">
        <v>2273</v>
      </c>
      <c r="G252" s="1850" t="s">
        <v>28</v>
      </c>
      <c r="H252" s="1850" t="s">
        <v>28</v>
      </c>
      <c r="I252" s="1850" t="s">
        <v>1627</v>
      </c>
    </row>
    <row customHeight="1" ht="11.25">
      <c r="A253" s="1850" t="s">
        <v>2254</v>
      </c>
      <c r="B253" s="1850" t="s">
        <v>16</v>
      </c>
      <c r="C253" s="1850" t="s">
        <v>2657</v>
      </c>
      <c r="D253" s="1850" t="s">
        <v>2658</v>
      </c>
      <c r="E253" s="1850" t="s">
        <v>2659</v>
      </c>
      <c r="F253" s="1850" t="s">
        <v>2401</v>
      </c>
      <c r="G253" s="1850" t="s">
        <v>28</v>
      </c>
      <c r="H253" s="1850" t="s">
        <v>28</v>
      </c>
      <c r="I253" s="1850" t="s">
        <v>1627</v>
      </c>
    </row>
    <row customHeight="1" ht="11.25">
      <c r="A254" s="1850" t="s">
        <v>2254</v>
      </c>
      <c r="B254" s="1850" t="s">
        <v>16</v>
      </c>
      <c r="C254" s="1850" t="s">
        <v>2660</v>
      </c>
      <c r="D254" s="1850" t="s">
        <v>2661</v>
      </c>
      <c r="E254" s="1850" t="s">
        <v>2662</v>
      </c>
      <c r="F254" s="1850" t="s">
        <v>2258</v>
      </c>
      <c r="G254" s="1850" t="s">
        <v>28</v>
      </c>
      <c r="H254" s="1850" t="s">
        <v>28</v>
      </c>
      <c r="I254" s="1850" t="s">
        <v>1627</v>
      </c>
    </row>
    <row customHeight="1" ht="11.25">
      <c r="A255" s="1850" t="s">
        <v>2254</v>
      </c>
      <c r="B255" s="1850" t="s">
        <v>16</v>
      </c>
      <c r="C255" s="1850" t="s">
        <v>2663</v>
      </c>
      <c r="D255" s="1850" t="s">
        <v>2664</v>
      </c>
      <c r="E255" s="1850" t="s">
        <v>2665</v>
      </c>
      <c r="F255" s="1850" t="s">
        <v>2666</v>
      </c>
      <c r="G255" s="1850" t="s">
        <v>28</v>
      </c>
      <c r="H255" s="1850" t="s">
        <v>28</v>
      </c>
      <c r="I255" s="1850" t="s">
        <v>1627</v>
      </c>
    </row>
    <row customHeight="1" ht="11.25">
      <c r="A256" s="1850" t="s">
        <v>2254</v>
      </c>
      <c r="B256" s="1850" t="s">
        <v>16</v>
      </c>
      <c r="C256" s="1850" t="s">
        <v>2430</v>
      </c>
      <c r="D256" s="1850" t="s">
        <v>2431</v>
      </c>
      <c r="E256" s="1850" t="s">
        <v>2432</v>
      </c>
      <c r="F256" s="1850" t="s">
        <v>2310</v>
      </c>
      <c r="G256" s="1850" t="s">
        <v>2433</v>
      </c>
      <c r="H256" s="1850" t="s">
        <v>28</v>
      </c>
      <c r="I256" s="1850" t="s">
        <v>1627</v>
      </c>
    </row>
    <row customHeight="1" ht="11.25">
      <c r="A257" s="1850" t="s">
        <v>2254</v>
      </c>
      <c r="B257" s="1850" t="s">
        <v>16</v>
      </c>
      <c r="C257" s="1850" t="s">
        <v>2667</v>
      </c>
      <c r="D257" s="1850" t="s">
        <v>2668</v>
      </c>
      <c r="E257" s="1850" t="s">
        <v>2669</v>
      </c>
      <c r="F257" s="1850" t="s">
        <v>2266</v>
      </c>
      <c r="G257" s="1850" t="s">
        <v>28</v>
      </c>
      <c r="H257" s="1850" t="s">
        <v>28</v>
      </c>
      <c r="I257" s="1850" t="s">
        <v>1627</v>
      </c>
    </row>
    <row customHeight="1" ht="11.25">
      <c r="A258" s="1850" t="s">
        <v>2254</v>
      </c>
      <c r="B258" s="1850" t="s">
        <v>16</v>
      </c>
      <c r="C258" s="1850" t="s">
        <v>2670</v>
      </c>
      <c r="D258" s="1850" t="s">
        <v>2671</v>
      </c>
      <c r="E258" s="1850" t="s">
        <v>2672</v>
      </c>
      <c r="F258" s="1850" t="s">
        <v>2277</v>
      </c>
      <c r="G258" s="1850" t="s">
        <v>28</v>
      </c>
      <c r="H258" s="1850" t="s">
        <v>28</v>
      </c>
      <c r="I258" s="1850" t="s">
        <v>1627</v>
      </c>
    </row>
    <row customHeight="1" ht="11.25">
      <c r="A259" s="1850" t="s">
        <v>2254</v>
      </c>
      <c r="B259" s="1850" t="s">
        <v>16</v>
      </c>
      <c r="C259" s="1850" t="s">
        <v>2673</v>
      </c>
      <c r="D259" s="1850" t="s">
        <v>2674</v>
      </c>
      <c r="E259" s="1850" t="s">
        <v>2675</v>
      </c>
      <c r="F259" s="1850" t="s">
        <v>2329</v>
      </c>
      <c r="G259" s="1850" t="s">
        <v>28</v>
      </c>
      <c r="H259" s="1850" t="s">
        <v>28</v>
      </c>
      <c r="I259" s="1850" t="s">
        <v>1627</v>
      </c>
    </row>
    <row customHeight="1" ht="11.25">
      <c r="A260" s="1850" t="s">
        <v>2254</v>
      </c>
      <c r="B260" s="1850" t="s">
        <v>16</v>
      </c>
      <c r="C260" s="1850" t="s">
        <v>2676</v>
      </c>
      <c r="D260" s="1850" t="s">
        <v>2677</v>
      </c>
      <c r="E260" s="1850" t="s">
        <v>2678</v>
      </c>
      <c r="F260" s="1850" t="s">
        <v>2273</v>
      </c>
      <c r="G260" s="1850" t="s">
        <v>28</v>
      </c>
      <c r="H260" s="1850" t="s">
        <v>28</v>
      </c>
      <c r="I260" s="1850" t="s">
        <v>1627</v>
      </c>
    </row>
    <row customHeight="1" ht="11.25">
      <c r="A261" s="1850" t="s">
        <v>2254</v>
      </c>
      <c r="B261" s="1850" t="s">
        <v>16</v>
      </c>
      <c r="C261" s="1850" t="s">
        <v>2679</v>
      </c>
      <c r="D261" s="1850" t="s">
        <v>2680</v>
      </c>
      <c r="E261" s="1850" t="s">
        <v>2681</v>
      </c>
      <c r="F261" s="1850" t="s">
        <v>2352</v>
      </c>
      <c r="G261" s="1850" t="s">
        <v>2682</v>
      </c>
      <c r="H261" s="1850" t="s">
        <v>28</v>
      </c>
      <c r="I261" s="1850" t="s">
        <v>1627</v>
      </c>
    </row>
    <row customHeight="1" ht="11.25">
      <c r="A262" s="1850" t="s">
        <v>2254</v>
      </c>
      <c r="B262" s="1850" t="s">
        <v>16</v>
      </c>
      <c r="C262" s="1850" t="s">
        <v>2683</v>
      </c>
      <c r="D262" s="1850" t="s">
        <v>2684</v>
      </c>
      <c r="E262" s="1850" t="s">
        <v>2685</v>
      </c>
      <c r="F262" s="1850" t="s">
        <v>2258</v>
      </c>
      <c r="G262" s="1850" t="s">
        <v>28</v>
      </c>
      <c r="H262" s="1850" t="s">
        <v>28</v>
      </c>
      <c r="I262" s="1850" t="s">
        <v>1627</v>
      </c>
    </row>
    <row customHeight="1" ht="11.25">
      <c r="A263" s="1850" t="s">
        <v>2254</v>
      </c>
      <c r="B263" s="1850" t="s">
        <v>16</v>
      </c>
      <c r="C263" s="1850" t="s">
        <v>2686</v>
      </c>
      <c r="D263" s="1850" t="s">
        <v>2687</v>
      </c>
      <c r="E263" s="1850" t="s">
        <v>2688</v>
      </c>
      <c r="F263" s="1850" t="s">
        <v>2258</v>
      </c>
      <c r="G263" s="1850" t="s">
        <v>28</v>
      </c>
      <c r="H263" s="1850" t="s">
        <v>28</v>
      </c>
      <c r="I263" s="1850" t="s">
        <v>1627</v>
      </c>
    </row>
    <row customHeight="1" ht="11.25">
      <c r="A264" s="1850" t="s">
        <v>2254</v>
      </c>
      <c r="B264" s="1850" t="s">
        <v>16</v>
      </c>
      <c r="C264" s="1850" t="s">
        <v>2689</v>
      </c>
      <c r="D264" s="1850" t="s">
        <v>2690</v>
      </c>
      <c r="E264" s="1850" t="s">
        <v>2691</v>
      </c>
      <c r="F264" s="1850" t="s">
        <v>2266</v>
      </c>
      <c r="G264" s="1850" t="s">
        <v>28</v>
      </c>
      <c r="H264" s="1850" t="s">
        <v>28</v>
      </c>
      <c r="I264" s="1850" t="s">
        <v>1627</v>
      </c>
    </row>
    <row customHeight="1" ht="11.25">
      <c r="A265" s="1850" t="s">
        <v>2254</v>
      </c>
      <c r="B265" s="1850" t="s">
        <v>16</v>
      </c>
      <c r="C265" s="1850" t="s">
        <v>2692</v>
      </c>
      <c r="D265" s="1850" t="s">
        <v>2693</v>
      </c>
      <c r="E265" s="1850" t="s">
        <v>2694</v>
      </c>
      <c r="F265" s="1850" t="s">
        <v>2266</v>
      </c>
      <c r="G265" s="1850" t="s">
        <v>28</v>
      </c>
      <c r="H265" s="1850" t="s">
        <v>28</v>
      </c>
      <c r="I265" s="1850" t="s">
        <v>1627</v>
      </c>
    </row>
    <row customHeight="1" ht="11.25">
      <c r="A266" s="1850" t="s">
        <v>2254</v>
      </c>
      <c r="B266" s="1850" t="s">
        <v>16</v>
      </c>
      <c r="C266" s="1850" t="s">
        <v>2695</v>
      </c>
      <c r="D266" s="1850" t="s">
        <v>2696</v>
      </c>
      <c r="E266" s="1850" t="s">
        <v>2697</v>
      </c>
      <c r="F266" s="1850" t="s">
        <v>2258</v>
      </c>
      <c r="G266" s="1850" t="s">
        <v>28</v>
      </c>
      <c r="H266" s="1850" t="s">
        <v>28</v>
      </c>
      <c r="I266" s="1850" t="s">
        <v>1627</v>
      </c>
    </row>
    <row customHeight="1" ht="11.25">
      <c r="A267" s="1850" t="s">
        <v>2254</v>
      </c>
      <c r="B267" s="1850" t="s">
        <v>16</v>
      </c>
      <c r="C267" s="1850" t="s">
        <v>2698</v>
      </c>
      <c r="D267" s="1850" t="s">
        <v>2699</v>
      </c>
      <c r="E267" s="1850" t="s">
        <v>2700</v>
      </c>
      <c r="F267" s="1850" t="s">
        <v>2258</v>
      </c>
      <c r="G267" s="1850" t="s">
        <v>28</v>
      </c>
      <c r="H267" s="1850" t="s">
        <v>28</v>
      </c>
      <c r="I267" s="1850" t="s">
        <v>1627</v>
      </c>
    </row>
    <row customHeight="1" ht="11.25">
      <c r="A268" s="1850" t="s">
        <v>2254</v>
      </c>
      <c r="B268" s="1850" t="s">
        <v>16</v>
      </c>
      <c r="C268" s="1850" t="s">
        <v>2701</v>
      </c>
      <c r="D268" s="1850" t="s">
        <v>2702</v>
      </c>
      <c r="E268" s="1850" t="s">
        <v>2703</v>
      </c>
      <c r="F268" s="1850" t="s">
        <v>2352</v>
      </c>
      <c r="G268" s="1850" t="s">
        <v>28</v>
      </c>
      <c r="H268" s="1850" t="s">
        <v>28</v>
      </c>
      <c r="I268" s="1850" t="s">
        <v>1627</v>
      </c>
    </row>
    <row customHeight="1" ht="11.25">
      <c r="A269" s="1850" t="s">
        <v>2254</v>
      </c>
      <c r="B269" s="1850" t="s">
        <v>16</v>
      </c>
      <c r="C269" s="1850" t="s">
        <v>2502</v>
      </c>
      <c r="D269" s="1850" t="s">
        <v>2503</v>
      </c>
      <c r="E269" s="1850" t="s">
        <v>2504</v>
      </c>
      <c r="F269" s="1850" t="s">
        <v>2314</v>
      </c>
      <c r="G269" s="1850" t="s">
        <v>2505</v>
      </c>
      <c r="H269" s="1850" t="s">
        <v>28</v>
      </c>
      <c r="I269" s="1850" t="s">
        <v>1627</v>
      </c>
    </row>
    <row customHeight="1" ht="11.25">
      <c r="A270" s="1850" t="s">
        <v>2254</v>
      </c>
      <c r="B270" s="1850" t="s">
        <v>16</v>
      </c>
      <c r="C270" s="1850" t="s">
        <v>28</v>
      </c>
      <c r="D270" s="1850" t="s">
        <v>2515</v>
      </c>
      <c r="E270" s="1850" t="s">
        <v>2516</v>
      </c>
      <c r="F270" s="1850" t="s">
        <v>2258</v>
      </c>
      <c r="G270" s="1850" t="s">
        <v>28</v>
      </c>
      <c r="H270" s="1850" t="s">
        <v>28</v>
      </c>
      <c r="I270"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178E-E358-2891-A12E-E3016B04BCD7}"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2704</v>
      </c>
      <c r="B1" s="64" t="s">
        <v>2705</v>
      </c>
      <c r="C1" s="64" t="s">
        <v>2706</v>
      </c>
      <c r="D1" s="64" t="s">
        <v>2707</v>
      </c>
      <c r="E1" s="0" t="s">
        <v>2708</v>
      </c>
      <c r="F1" s="0" t="s">
        <v>2709</v>
      </c>
      <c r="G1" s="0" t="s">
        <v>2710</v>
      </c>
    </row>
    <row customHeight="1" ht="11.25">
      <c r="A2" s="373" t="s">
        <v>16</v>
      </c>
      <c r="B2" s="0" t="s">
        <v>2711</v>
      </c>
      <c r="C2" s="0" t="s">
        <v>2712</v>
      </c>
      <c r="D2" s="0" t="s">
        <v>2711</v>
      </c>
      <c r="E2" s="0" t="s">
        <v>2712</v>
      </c>
      <c r="F2" s="0" t="s">
        <v>2713</v>
      </c>
      <c r="G2" s="0" t="s">
        <v>108</v>
      </c>
    </row>
    <row customHeight="1" ht="11.25">
      <c r="A3" s="373" t="s">
        <v>16</v>
      </c>
      <c r="B3" s="0" t="s">
        <v>2714</v>
      </c>
      <c r="C3" s="0" t="s">
        <v>2715</v>
      </c>
      <c r="D3" s="0" t="s">
        <v>2714</v>
      </c>
      <c r="E3" s="0" t="s">
        <v>2715</v>
      </c>
      <c r="F3" s="0" t="s">
        <v>2713</v>
      </c>
      <c r="G3" s="0" t="s">
        <v>109</v>
      </c>
    </row>
    <row customHeight="1" ht="11.25">
      <c r="A4" s="373" t="s">
        <v>16</v>
      </c>
      <c r="B4" s="0" t="s">
        <v>2716</v>
      </c>
      <c r="C4" s="0" t="s">
        <v>2717</v>
      </c>
      <c r="D4" s="0" t="s">
        <v>2716</v>
      </c>
      <c r="E4" s="0" t="s">
        <v>2717</v>
      </c>
      <c r="F4" s="0" t="s">
        <v>2713</v>
      </c>
      <c r="G4" s="0" t="s">
        <v>89</v>
      </c>
    </row>
    <row customHeight="1" ht="11.25">
      <c r="A5" s="373" t="s">
        <v>16</v>
      </c>
      <c r="B5" s="0" t="s">
        <v>2718</v>
      </c>
      <c r="C5" s="0" t="s">
        <v>2719</v>
      </c>
      <c r="D5" s="0" t="s">
        <v>2718</v>
      </c>
      <c r="E5" s="0" t="s">
        <v>2719</v>
      </c>
      <c r="F5" s="0" t="s">
        <v>2713</v>
      </c>
      <c r="G5" s="0" t="s">
        <v>90</v>
      </c>
    </row>
    <row customHeight="1" ht="11.25">
      <c r="A6" s="373" t="s">
        <v>16</v>
      </c>
      <c r="B6" s="0" t="s">
        <v>99</v>
      </c>
      <c r="C6" s="0" t="s">
        <v>100</v>
      </c>
      <c r="D6" s="0" t="s">
        <v>99</v>
      </c>
      <c r="E6" s="0" t="s">
        <v>100</v>
      </c>
      <c r="F6" s="0" t="s">
        <v>2713</v>
      </c>
      <c r="G6" s="0" t="s">
        <v>98</v>
      </c>
    </row>
    <row customHeight="1" ht="11.25">
      <c r="A7" s="373" t="s">
        <v>16</v>
      </c>
      <c r="B7" s="0" t="s">
        <v>2720</v>
      </c>
      <c r="C7" s="0" t="s">
        <v>2721</v>
      </c>
      <c r="D7" s="0" t="s">
        <v>2720</v>
      </c>
      <c r="E7" s="0" t="s">
        <v>2721</v>
      </c>
      <c r="F7" s="0" t="s">
        <v>2713</v>
      </c>
      <c r="G7" s="0" t="s">
        <v>91</v>
      </c>
    </row>
    <row customHeight="1" ht="11.25">
      <c r="A8" s="373" t="s">
        <v>16</v>
      </c>
      <c r="B8" s="0" t="s">
        <v>2722</v>
      </c>
      <c r="C8" s="0" t="s">
        <v>2723</v>
      </c>
      <c r="D8" s="0" t="s">
        <v>2722</v>
      </c>
      <c r="E8" s="0" t="s">
        <v>2723</v>
      </c>
      <c r="F8" s="0" t="s">
        <v>2713</v>
      </c>
      <c r="G8" s="0" t="s">
        <v>92</v>
      </c>
    </row>
    <row customHeight="1" ht="11.25">
      <c r="A9" s="373" t="s">
        <v>16</v>
      </c>
      <c r="B9" s="0" t="s">
        <v>2724</v>
      </c>
      <c r="C9" s="0" t="s">
        <v>2725</v>
      </c>
      <c r="D9" s="0" t="s">
        <v>2724</v>
      </c>
      <c r="E9" s="0" t="s">
        <v>2725</v>
      </c>
      <c r="F9" s="0" t="s">
        <v>2713</v>
      </c>
      <c r="G9" s="0" t="s">
        <v>110</v>
      </c>
    </row>
    <row customHeight="1" ht="11.25">
      <c r="A10" s="373" t="s">
        <v>16</v>
      </c>
      <c r="B10" s="0" t="s">
        <v>2726</v>
      </c>
      <c r="C10" s="0" t="s">
        <v>2727</v>
      </c>
      <c r="D10" s="0" t="s">
        <v>2726</v>
      </c>
      <c r="E10" s="0" t="s">
        <v>2727</v>
      </c>
      <c r="F10" s="0" t="s">
        <v>2713</v>
      </c>
      <c r="G10" s="0" t="s">
        <v>146</v>
      </c>
    </row>
    <row customHeight="1" ht="11.25">
      <c r="A11" s="373" t="s">
        <v>16</v>
      </c>
      <c r="B11" s="0" t="s">
        <v>2728</v>
      </c>
      <c r="C11" s="0" t="s">
        <v>2729</v>
      </c>
      <c r="D11" s="0" t="s">
        <v>2728</v>
      </c>
      <c r="E11" s="0" t="s">
        <v>2729</v>
      </c>
      <c r="F11" s="0" t="s">
        <v>2713</v>
      </c>
      <c r="G11" s="0" t="s">
        <v>147</v>
      </c>
    </row>
    <row customHeight="1" ht="11.25">
      <c r="A12" s="373" t="s">
        <v>16</v>
      </c>
      <c r="B12" s="0" t="s">
        <v>2730</v>
      </c>
      <c r="C12" s="0" t="s">
        <v>2731</v>
      </c>
      <c r="D12" s="0" t="s">
        <v>2730</v>
      </c>
      <c r="E12" s="0" t="s">
        <v>2731</v>
      </c>
      <c r="F12" s="0" t="s">
        <v>2713</v>
      </c>
      <c r="G12" s="0" t="s">
        <v>148</v>
      </c>
    </row>
    <row customHeight="1" ht="11.25">
      <c r="A13" s="373" t="s">
        <v>16</v>
      </c>
      <c r="B13" s="0" t="s">
        <v>2732</v>
      </c>
      <c r="C13" s="0" t="s">
        <v>2733</v>
      </c>
      <c r="D13" s="0" t="s">
        <v>2732</v>
      </c>
      <c r="E13" s="0" t="s">
        <v>2733</v>
      </c>
      <c r="F13" s="0" t="s">
        <v>2713</v>
      </c>
      <c r="G13" s="0" t="s">
        <v>149</v>
      </c>
    </row>
    <row customHeight="1" ht="11.25">
      <c r="A14" s="373" t="s">
        <v>16</v>
      </c>
      <c r="B14" s="0" t="s">
        <v>2734</v>
      </c>
      <c r="C14" s="0" t="s">
        <v>2735</v>
      </c>
      <c r="D14" s="0" t="s">
        <v>2734</v>
      </c>
      <c r="E14" s="0" t="s">
        <v>2735</v>
      </c>
      <c r="F14" s="0" t="s">
        <v>2713</v>
      </c>
      <c r="G14" s="0" t="s">
        <v>150</v>
      </c>
    </row>
    <row customHeight="1" ht="11.25">
      <c r="A15" s="373" t="s">
        <v>16</v>
      </c>
      <c r="B15" s="0" t="s">
        <v>2736</v>
      </c>
      <c r="C15" s="0" t="s">
        <v>2737</v>
      </c>
      <c r="D15" s="0" t="s">
        <v>2736</v>
      </c>
      <c r="E15" s="0" t="s">
        <v>2737</v>
      </c>
      <c r="F15" s="0" t="s">
        <v>2713</v>
      </c>
      <c r="G15" s="0" t="s">
        <v>151</v>
      </c>
    </row>
    <row customHeight="1" ht="11.25">
      <c r="A16" s="373" t="s">
        <v>16</v>
      </c>
      <c r="B16" s="0" t="s">
        <v>2738</v>
      </c>
      <c r="C16" s="0" t="s">
        <v>2739</v>
      </c>
      <c r="D16" s="0" t="s">
        <v>2738</v>
      </c>
      <c r="E16" s="0" t="s">
        <v>2739</v>
      </c>
      <c r="F16" s="0" t="s">
        <v>2713</v>
      </c>
      <c r="G16" s="0" t="s">
        <v>1470</v>
      </c>
    </row>
    <row customHeight="1" ht="11.25">
      <c r="A17" s="373" t="s">
        <v>16</v>
      </c>
      <c r="B17" s="0" t="s">
        <v>2740</v>
      </c>
      <c r="C17" s="0" t="s">
        <v>2741</v>
      </c>
      <c r="D17" s="0" t="s">
        <v>2740</v>
      </c>
      <c r="E17" s="0" t="s">
        <v>2741</v>
      </c>
      <c r="F17" s="0" t="s">
        <v>2713</v>
      </c>
      <c r="G17" s="0" t="s">
        <v>1476</v>
      </c>
    </row>
    <row customHeight="1" ht="11.25">
      <c r="A18" s="373" t="s">
        <v>16</v>
      </c>
      <c r="B18" s="0" t="s">
        <v>2742</v>
      </c>
      <c r="C18" s="0" t="s">
        <v>2743</v>
      </c>
      <c r="D18" s="0" t="s">
        <v>2742</v>
      </c>
      <c r="E18" s="0" t="s">
        <v>2743</v>
      </c>
      <c r="F18" s="0" t="s">
        <v>2713</v>
      </c>
      <c r="G18" s="0" t="s">
        <v>1488</v>
      </c>
    </row>
    <row customHeight="1" ht="11.25">
      <c r="A19" s="373" t="s">
        <v>16</v>
      </c>
      <c r="B19" s="0" t="s">
        <v>2744</v>
      </c>
      <c r="C19" s="0" t="s">
        <v>2745</v>
      </c>
      <c r="D19" s="0" t="s">
        <v>2744</v>
      </c>
      <c r="E19" s="0" t="s">
        <v>2745</v>
      </c>
      <c r="F19" s="0" t="s">
        <v>2713</v>
      </c>
      <c r="G19" s="0" t="s">
        <v>1502</v>
      </c>
    </row>
    <row customHeight="1" ht="11.25">
      <c r="A20" s="373" t="s">
        <v>16</v>
      </c>
      <c r="B20" s="0" t="s">
        <v>2746</v>
      </c>
      <c r="C20" s="0" t="s">
        <v>2747</v>
      </c>
      <c r="D20" s="0" t="s">
        <v>2746</v>
      </c>
      <c r="E20" s="0" t="s">
        <v>2747</v>
      </c>
      <c r="F20" s="0" t="s">
        <v>2748</v>
      </c>
      <c r="G20" s="0" t="s">
        <v>1514</v>
      </c>
    </row>
    <row customHeight="1" ht="11.25">
      <c r="A21" s="373" t="s">
        <v>16</v>
      </c>
      <c r="B21" s="0" t="s">
        <v>2749</v>
      </c>
      <c r="C21" s="0" t="s">
        <v>2750</v>
      </c>
      <c r="D21" s="0" t="s">
        <v>2749</v>
      </c>
      <c r="E21" s="0" t="s">
        <v>2750</v>
      </c>
      <c r="F21" s="0" t="s">
        <v>2748</v>
      </c>
      <c r="G21" s="0" t="s">
        <v>1523</v>
      </c>
    </row>
    <row customHeight="1" ht="11.25">
      <c r="A22" s="373" t="s">
        <v>16</v>
      </c>
      <c r="B22" s="0" t="s">
        <v>2751</v>
      </c>
      <c r="C22" s="0" t="s">
        <v>2752</v>
      </c>
      <c r="D22" s="0" t="s">
        <v>2751</v>
      </c>
      <c r="E22" s="0" t="s">
        <v>2752</v>
      </c>
      <c r="F22" s="0" t="s">
        <v>2748</v>
      </c>
      <c r="G22" s="0" t="s">
        <v>1539</v>
      </c>
    </row>
    <row customHeight="1" ht="11.25">
      <c r="A23" s="373" t="s">
        <v>16</v>
      </c>
      <c r="B23" s="0" t="s">
        <v>2753</v>
      </c>
      <c r="C23" s="0" t="s">
        <v>2754</v>
      </c>
      <c r="D23" s="0" t="s">
        <v>2753</v>
      </c>
      <c r="E23" s="0" t="s">
        <v>2754</v>
      </c>
      <c r="F23" s="0" t="s">
        <v>2748</v>
      </c>
      <c r="G23" s="0" t="s">
        <v>1546</v>
      </c>
    </row>
    <row customHeight="1" ht="11.25">
      <c r="A24" s="373" t="s">
        <v>16</v>
      </c>
      <c r="B24" s="0" t="s">
        <v>2755</v>
      </c>
      <c r="C24" s="0" t="s">
        <v>2756</v>
      </c>
      <c r="D24" s="0" t="s">
        <v>2755</v>
      </c>
      <c r="E24" s="0" t="s">
        <v>2756</v>
      </c>
      <c r="F24" s="0" t="s">
        <v>2748</v>
      </c>
      <c r="G24" s="0" t="s">
        <v>1554</v>
      </c>
    </row>
    <row customHeight="1" ht="11.25">
      <c r="A25" s="373" t="s">
        <v>16</v>
      </c>
      <c r="B25" s="0" t="s">
        <v>2757</v>
      </c>
      <c r="C25" s="0" t="s">
        <v>2758</v>
      </c>
      <c r="D25" s="0" t="s">
        <v>2757</v>
      </c>
      <c r="E25" s="0" t="s">
        <v>2758</v>
      </c>
      <c r="F25" s="0" t="s">
        <v>2748</v>
      </c>
      <c r="G25" s="0" t="s">
        <v>1561</v>
      </c>
    </row>
    <row customHeight="1" ht="11.25">
      <c r="A26" s="373" t="s">
        <v>16</v>
      </c>
      <c r="B26" s="0" t="s">
        <v>2759</v>
      </c>
      <c r="C26" s="0" t="s">
        <v>2760</v>
      </c>
      <c r="D26" s="0" t="s">
        <v>2759</v>
      </c>
      <c r="E26" s="0" t="s">
        <v>2760</v>
      </c>
      <c r="F26" s="0" t="s">
        <v>2748</v>
      </c>
      <c r="G26" s="0" t="s">
        <v>1565</v>
      </c>
    </row>
    <row customHeight="1" ht="11.25">
      <c r="A27" s="373" t="s">
        <v>16</v>
      </c>
      <c r="B27" s="0" t="s">
        <v>2761</v>
      </c>
      <c r="C27" s="0" t="s">
        <v>2762</v>
      </c>
      <c r="D27" s="0" t="s">
        <v>2761</v>
      </c>
      <c r="E27" s="0" t="s">
        <v>2762</v>
      </c>
      <c r="F27" s="0" t="s">
        <v>2748</v>
      </c>
      <c r="G27" s="0" t="s">
        <v>1570</v>
      </c>
    </row>
    <row customHeight="1" ht="11.25">
      <c r="A28" s="373" t="s">
        <v>16</v>
      </c>
      <c r="B28" s="0" t="s">
        <v>2763</v>
      </c>
      <c r="C28" s="0" t="s">
        <v>2764</v>
      </c>
      <c r="D28" s="0" t="s">
        <v>2763</v>
      </c>
      <c r="E28" s="0" t="s">
        <v>2764</v>
      </c>
      <c r="F28" s="0" t="s">
        <v>2748</v>
      </c>
      <c r="G28" s="0" t="s">
        <v>1578</v>
      </c>
    </row>
    <row customHeight="1" ht="11.25">
      <c r="A29" s="373" t="s">
        <v>16</v>
      </c>
      <c r="B29" s="0" t="s">
        <v>2765</v>
      </c>
      <c r="C29" s="0" t="s">
        <v>2766</v>
      </c>
      <c r="D29" s="0" t="s">
        <v>2765</v>
      </c>
      <c r="E29" s="0" t="s">
        <v>2766</v>
      </c>
      <c r="F29" s="0" t="s">
        <v>2748</v>
      </c>
      <c r="G29" s="0" t="s">
        <v>1580</v>
      </c>
    </row>
    <row customHeight="1" ht="11.25">
      <c r="A30" s="373" t="s">
        <v>16</v>
      </c>
      <c r="B30" s="0" t="s">
        <v>2767</v>
      </c>
      <c r="C30" s="0" t="s">
        <v>2768</v>
      </c>
      <c r="D30" s="0" t="s">
        <v>2767</v>
      </c>
      <c r="E30" s="0" t="s">
        <v>2768</v>
      </c>
      <c r="F30" s="0" t="s">
        <v>2748</v>
      </c>
      <c r="G30" s="0" t="s">
        <v>1583</v>
      </c>
    </row>
    <row customHeight="1" ht="11.25">
      <c r="A31" s="373" t="s">
        <v>16</v>
      </c>
      <c r="B31" s="0" t="s">
        <v>2769</v>
      </c>
      <c r="C31" s="0" t="s">
        <v>2770</v>
      </c>
      <c r="D31" s="0" t="s">
        <v>2769</v>
      </c>
      <c r="E31" s="0" t="s">
        <v>2770</v>
      </c>
      <c r="F31" s="0" t="s">
        <v>2748</v>
      </c>
      <c r="G31" s="0" t="s">
        <v>1589</v>
      </c>
    </row>
    <row customHeight="1" ht="11.25">
      <c r="A32" s="373" t="s">
        <v>16</v>
      </c>
      <c r="B32" s="0" t="s">
        <v>2771</v>
      </c>
      <c r="C32" s="0" t="s">
        <v>2772</v>
      </c>
      <c r="D32" s="0" t="s">
        <v>2771</v>
      </c>
      <c r="E32" s="0" t="s">
        <v>2772</v>
      </c>
      <c r="F32" s="0" t="s">
        <v>2748</v>
      </c>
      <c r="G32" s="0" t="s">
        <v>1591</v>
      </c>
    </row>
    <row customHeight="1" ht="11.25">
      <c r="A33" s="373" t="s">
        <v>16</v>
      </c>
      <c r="B33" s="0" t="s">
        <v>2773</v>
      </c>
      <c r="C33" s="0" t="s">
        <v>2774</v>
      </c>
      <c r="D33" s="0" t="s">
        <v>2773</v>
      </c>
      <c r="E33" s="0" t="s">
        <v>2774</v>
      </c>
      <c r="F33" s="0" t="s">
        <v>2748</v>
      </c>
      <c r="G33" s="0" t="s">
        <v>1593</v>
      </c>
    </row>
    <row customHeight="1" ht="11.25">
      <c r="A34" s="373" t="s">
        <v>16</v>
      </c>
      <c r="B34" s="0" t="s">
        <v>2775</v>
      </c>
      <c r="C34" s="0" t="s">
        <v>2776</v>
      </c>
      <c r="D34" s="0" t="s">
        <v>2775</v>
      </c>
      <c r="E34" s="0" t="s">
        <v>2776</v>
      </c>
      <c r="F34" s="0" t="s">
        <v>2748</v>
      </c>
      <c r="G34" s="0" t="s">
        <v>1595</v>
      </c>
    </row>
    <row customHeight="1" ht="11.25">
      <c r="A35" s="373" t="s">
        <v>16</v>
      </c>
      <c r="B35" s="0" t="s">
        <v>2777</v>
      </c>
      <c r="C35" s="0" t="s">
        <v>2778</v>
      </c>
      <c r="D35" s="0" t="s">
        <v>2777</v>
      </c>
      <c r="E35" s="0" t="s">
        <v>2778</v>
      </c>
      <c r="F35" s="0" t="s">
        <v>2748</v>
      </c>
      <c r="G35" s="0" t="s">
        <v>1600</v>
      </c>
    </row>
    <row customHeight="1" ht="11.25">
      <c r="A36" s="373" t="s">
        <v>16</v>
      </c>
      <c r="B36" s="0" t="s">
        <v>2779</v>
      </c>
      <c r="C36" s="0" t="s">
        <v>2780</v>
      </c>
      <c r="D36" s="0" t="s">
        <v>2779</v>
      </c>
      <c r="E36" s="0" t="s">
        <v>2780</v>
      </c>
      <c r="F36" s="0" t="s">
        <v>2748</v>
      </c>
      <c r="G36" s="0" t="s">
        <v>1605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AF324-9E8D-A18D-6749-6F1CBE9616F5}"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2781</v>
      </c>
      <c r="B1" s="835" t="s">
        <v>2782</v>
      </c>
      <c r="C1" s="1159" t="s">
        <v>2783</v>
      </c>
      <c r="D1" s="835" t="s">
        <v>2784</v>
      </c>
      <c r="E1" s="835" t="s">
        <v>2785</v>
      </c>
      <c r="F1" s="1159" t="s">
        <v>2786</v>
      </c>
      <c r="G1" s="1159" t="s">
        <v>2787</v>
      </c>
      <c r="H1" s="1159" t="s">
        <v>2788</v>
      </c>
      <c r="I1" s="1159" t="s">
        <v>2789</v>
      </c>
    </row>
    <row customHeight="1" ht="11.25">
      <c r="A2" s="1691" t="s">
        <v>108</v>
      </c>
      <c r="B2" s="1691" t="s">
        <v>2790</v>
      </c>
      <c r="C2" s="1691" t="s">
        <v>28</v>
      </c>
      <c r="D2" s="1691" t="s">
        <v>2791</v>
      </c>
      <c r="E2" s="1691" t="s">
        <v>2792</v>
      </c>
      <c r="F2" s="1691" t="s">
        <v>28</v>
      </c>
      <c r="G2" s="1691" t="s">
        <v>28</v>
      </c>
      <c r="H2" s="1691" t="s">
        <v>28</v>
      </c>
      <c r="I2" s="1691" t="s">
        <v>28</v>
      </c>
    </row>
    <row customHeight="1" ht="11.25">
      <c r="A3" s="1691" t="s">
        <v>109</v>
      </c>
      <c r="B3" s="1691" t="s">
        <v>2793</v>
      </c>
      <c r="C3" s="1691" t="s">
        <v>28</v>
      </c>
      <c r="D3" s="1691" t="s">
        <v>2794</v>
      </c>
      <c r="E3" s="1691" t="s">
        <v>2795</v>
      </c>
      <c r="F3" s="1691" t="s">
        <v>28</v>
      </c>
      <c r="G3" s="1691" t="s">
        <v>28</v>
      </c>
      <c r="H3" s="1691" t="s">
        <v>28</v>
      </c>
      <c r="I3" s="1691" t="s">
        <v>28</v>
      </c>
    </row>
    <row customHeight="1" ht="11.25">
      <c r="A4" s="1691" t="s">
        <v>89</v>
      </c>
      <c r="B4" s="1691" t="s">
        <v>2796</v>
      </c>
      <c r="C4" s="1691" t="s">
        <v>28</v>
      </c>
      <c r="D4" s="1691" t="s">
        <v>2794</v>
      </c>
      <c r="E4" s="1691" t="s">
        <v>2792</v>
      </c>
      <c r="F4" s="1691" t="s">
        <v>28</v>
      </c>
      <c r="G4" s="1691" t="s">
        <v>28</v>
      </c>
      <c r="H4" s="1691" t="s">
        <v>28</v>
      </c>
      <c r="I4" s="1691" t="s">
        <v>28</v>
      </c>
    </row>
    <row customHeight="1" ht="11.25">
      <c r="A5" s="1691" t="s">
        <v>90</v>
      </c>
      <c r="B5" s="1691" t="s">
        <v>2797</v>
      </c>
      <c r="C5" s="1691" t="s">
        <v>28</v>
      </c>
      <c r="D5" s="1691" t="s">
        <v>2798</v>
      </c>
      <c r="E5" s="1691" t="s">
        <v>2799</v>
      </c>
      <c r="F5" s="1691" t="s">
        <v>28</v>
      </c>
      <c r="G5" s="1691" t="s">
        <v>28</v>
      </c>
      <c r="H5" s="1691" t="s">
        <v>28</v>
      </c>
      <c r="I5" s="1691" t="s">
        <v>28</v>
      </c>
    </row>
    <row customHeight="1" ht="11.25">
      <c r="A6" s="1691" t="s">
        <v>98</v>
      </c>
      <c r="B6" s="1691" t="s">
        <v>2800</v>
      </c>
      <c r="C6" s="1691" t="s">
        <v>28</v>
      </c>
      <c r="D6" s="1691" t="s">
        <v>2798</v>
      </c>
      <c r="E6" s="1691" t="s">
        <v>2799</v>
      </c>
      <c r="F6" s="1691" t="s">
        <v>28</v>
      </c>
      <c r="G6" s="1691" t="s">
        <v>28</v>
      </c>
      <c r="H6" s="1691" t="s">
        <v>28</v>
      </c>
      <c r="I6" s="1691" t="s">
        <v>28</v>
      </c>
    </row>
    <row customHeight="1" ht="11.25">
      <c r="A7" s="1691" t="s">
        <v>91</v>
      </c>
      <c r="B7" s="1691" t="s">
        <v>2801</v>
      </c>
      <c r="C7" s="1691" t="s">
        <v>28</v>
      </c>
      <c r="D7" s="1691" t="s">
        <v>2798</v>
      </c>
      <c r="E7" s="1691" t="s">
        <v>2802</v>
      </c>
      <c r="F7" s="1691" t="s">
        <v>28</v>
      </c>
      <c r="G7" s="1691" t="s">
        <v>28</v>
      </c>
      <c r="H7" s="1691" t="s">
        <v>28</v>
      </c>
      <c r="I7" s="1691" t="s">
        <v>28</v>
      </c>
    </row>
    <row customHeight="1" ht="11.25">
      <c r="A8" s="1691" t="s">
        <v>92</v>
      </c>
      <c r="B8" s="1691" t="s">
        <v>2803</v>
      </c>
      <c r="C8" s="1691" t="s">
        <v>28</v>
      </c>
      <c r="D8" s="1691" t="s">
        <v>2794</v>
      </c>
      <c r="E8" s="1691" t="s">
        <v>2795</v>
      </c>
      <c r="F8" s="1691" t="s">
        <v>28</v>
      </c>
      <c r="G8" s="1691" t="s">
        <v>28</v>
      </c>
      <c r="H8" s="1691" t="s">
        <v>28</v>
      </c>
      <c r="I8" s="1691" t="s">
        <v>28</v>
      </c>
    </row>
    <row customHeight="1" ht="11.25">
      <c r="A9" s="1691" t="s">
        <v>110</v>
      </c>
      <c r="B9" s="1691" t="s">
        <v>2804</v>
      </c>
      <c r="C9" s="1691" t="s">
        <v>28</v>
      </c>
      <c r="D9" s="1691" t="s">
        <v>2794</v>
      </c>
      <c r="E9" s="1691" t="s">
        <v>2795</v>
      </c>
      <c r="F9" s="1691" t="s">
        <v>28</v>
      </c>
      <c r="G9" s="1691" t="s">
        <v>28</v>
      </c>
      <c r="H9" s="1691" t="s">
        <v>28</v>
      </c>
      <c r="I9" s="1691" t="s">
        <v>28</v>
      </c>
    </row>
    <row customHeight="1" ht="11.25">
      <c r="A10" s="1691" t="s">
        <v>146</v>
      </c>
      <c r="B10" s="1691" t="s">
        <v>2805</v>
      </c>
      <c r="C10" s="1691" t="s">
        <v>28</v>
      </c>
      <c r="D10" s="1691" t="s">
        <v>2794</v>
      </c>
      <c r="E10" s="1691" t="s">
        <v>2806</v>
      </c>
      <c r="F10" s="1691" t="s">
        <v>28</v>
      </c>
      <c r="G10" s="1691" t="s">
        <v>28</v>
      </c>
      <c r="H10" s="1691" t="s">
        <v>28</v>
      </c>
      <c r="I10" s="1691" t="s">
        <v>28</v>
      </c>
    </row>
    <row customHeight="1" ht="11.25">
      <c r="A11" s="1691" t="s">
        <v>147</v>
      </c>
      <c r="B11" s="1691" t="s">
        <v>2807</v>
      </c>
      <c r="C11" s="1691" t="s">
        <v>28</v>
      </c>
      <c r="D11" s="1691" t="s">
        <v>2794</v>
      </c>
      <c r="E11" s="1691" t="s">
        <v>2795</v>
      </c>
      <c r="F11" s="1691" t="s">
        <v>28</v>
      </c>
      <c r="G11" s="1691" t="s">
        <v>28</v>
      </c>
      <c r="H11" s="1691" t="s">
        <v>28</v>
      </c>
      <c r="I11" s="1691" t="s">
        <v>28</v>
      </c>
    </row>
    <row customHeight="1" ht="11.25">
      <c r="A12" s="1691" t="s">
        <v>148</v>
      </c>
      <c r="B12" s="1691" t="s">
        <v>2808</v>
      </c>
      <c r="C12" s="1691" t="s">
        <v>28</v>
      </c>
      <c r="D12" s="1691" t="s">
        <v>2794</v>
      </c>
      <c r="E12" s="1691" t="s">
        <v>2806</v>
      </c>
      <c r="F12" s="1691" t="s">
        <v>28</v>
      </c>
      <c r="G12" s="1691" t="s">
        <v>28</v>
      </c>
      <c r="H12" s="1691" t="s">
        <v>28</v>
      </c>
      <c r="I12" s="1691" t="s">
        <v>28</v>
      </c>
    </row>
    <row customHeight="1" ht="11.25">
      <c r="A13" s="1691" t="s">
        <v>149</v>
      </c>
      <c r="B13" s="1691" t="s">
        <v>2809</v>
      </c>
      <c r="C13" s="1691" t="s">
        <v>28</v>
      </c>
      <c r="D13" s="1691" t="s">
        <v>2791</v>
      </c>
      <c r="E13" s="1691" t="s">
        <v>2792</v>
      </c>
      <c r="F13" s="1691" t="s">
        <v>28</v>
      </c>
      <c r="G13" s="1691" t="s">
        <v>28</v>
      </c>
      <c r="H13" s="1691" t="s">
        <v>28</v>
      </c>
      <c r="I13" s="1691" t="s">
        <v>28</v>
      </c>
    </row>
    <row customHeight="1" ht="11.25">
      <c r="A14" s="1691" t="s">
        <v>150</v>
      </c>
      <c r="B14" s="1691" t="s">
        <v>2810</v>
      </c>
      <c r="C14" s="1691" t="s">
        <v>28</v>
      </c>
      <c r="D14" s="1691" t="s">
        <v>2791</v>
      </c>
      <c r="E14" s="1691" t="s">
        <v>2792</v>
      </c>
      <c r="F14" s="1691" t="s">
        <v>28</v>
      </c>
      <c r="G14" s="1691" t="s">
        <v>28</v>
      </c>
      <c r="H14" s="1691" t="s">
        <v>28</v>
      </c>
      <c r="I14" s="1691" t="s">
        <v>28</v>
      </c>
    </row>
    <row customHeight="1" ht="11.25">
      <c r="A15" s="1691" t="s">
        <v>151</v>
      </c>
      <c r="B15" s="1691" t="s">
        <v>2811</v>
      </c>
      <c r="C15" s="1691" t="s">
        <v>28</v>
      </c>
      <c r="D15" s="1691" t="s">
        <v>2812</v>
      </c>
      <c r="E15" s="1691" t="s">
        <v>2799</v>
      </c>
      <c r="F15" s="1691" t="s">
        <v>28</v>
      </c>
      <c r="G15" s="1691" t="s">
        <v>28</v>
      </c>
      <c r="H15" s="1691" t="s">
        <v>28</v>
      </c>
      <c r="I15" s="1691" t="s">
        <v>28</v>
      </c>
    </row>
    <row customHeight="1" ht="11.25">
      <c r="A16" s="1691" t="s">
        <v>1470</v>
      </c>
      <c r="B16" s="1691" t="s">
        <v>2813</v>
      </c>
      <c r="C16" s="1691" t="s">
        <v>28</v>
      </c>
      <c r="D16" s="1691" t="s">
        <v>2798</v>
      </c>
      <c r="E16" s="1691" t="s">
        <v>2799</v>
      </c>
      <c r="F16" s="1691" t="s">
        <v>28</v>
      </c>
      <c r="G16" s="1691" t="s">
        <v>28</v>
      </c>
      <c r="H16" s="1691" t="s">
        <v>28</v>
      </c>
      <c r="I16" s="1691" t="s">
        <v>28</v>
      </c>
    </row>
    <row customHeight="1" ht="11.25">
      <c r="A17" s="1691" t="s">
        <v>1476</v>
      </c>
      <c r="B17" s="1691" t="s">
        <v>2814</v>
      </c>
      <c r="C17" s="1691" t="s">
        <v>28</v>
      </c>
      <c r="D17" s="1691" t="s">
        <v>2815</v>
      </c>
      <c r="E17" s="1691" t="s">
        <v>2816</v>
      </c>
      <c r="F17" s="1691" t="s">
        <v>28</v>
      </c>
      <c r="G17" s="1691" t="s">
        <v>28</v>
      </c>
      <c r="H17" s="1691" t="s">
        <v>28</v>
      </c>
      <c r="I17" s="1691" t="s">
        <v>28</v>
      </c>
    </row>
    <row customHeight="1" ht="11.25">
      <c r="A18" s="1691" t="s">
        <v>1488</v>
      </c>
      <c r="B18" s="1691" t="s">
        <v>2817</v>
      </c>
      <c r="C18" s="1691" t="s">
        <v>28</v>
      </c>
      <c r="D18" s="1691" t="s">
        <v>2815</v>
      </c>
      <c r="E18" s="1691" t="s">
        <v>2816</v>
      </c>
      <c r="F18" s="1691" t="s">
        <v>28</v>
      </c>
      <c r="G18" s="1691" t="s">
        <v>28</v>
      </c>
      <c r="H18" s="1691" t="s">
        <v>28</v>
      </c>
      <c r="I1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8659C-4883-F3F7-1067-A1F04D7D22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62789-9E82-C537-A221-7E82A98AB4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2818</v>
      </c>
    </row>
    <row customHeight="1" ht="11.25">
      <c r="A2" s="183" t="s">
        <v>97</v>
      </c>
      <c r="B2" s="183" t="s">
        <v>2819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33681-F6D8-311C-49EA-C2481236F4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2820</v>
      </c>
      <c r="B1" s="835" t="s">
        <v>2821</v>
      </c>
    </row>
    <row customHeight="1" ht="11.25">
      <c r="A2" s="835">
        <v>4213775</v>
      </c>
      <c r="B2" s="835" t="s">
        <v>1227</v>
      </c>
    </row>
    <row customHeight="1" ht="11.25">
      <c r="A3" s="835">
        <v>4213784</v>
      </c>
      <c r="B3" s="835" t="s">
        <v>1261</v>
      </c>
    </row>
    <row customHeight="1" ht="11.25">
      <c r="A4" s="835">
        <v>4213781</v>
      </c>
      <c r="B4" s="835" t="s">
        <v>1254</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1395</v>
      </c>
    </row>
    <row customHeight="1" ht="11.25">
      <c r="A10" s="835">
        <v>4213783</v>
      </c>
      <c r="B10" s="835" t="s">
        <v>1410</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FD0B5-D035-D9B4-4353-A5ACA2BFB11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2820</v>
      </c>
      <c r="B1" s="835" t="s">
        <v>2822</v>
      </c>
    </row>
    <row customHeight="1" ht="11.25">
      <c r="A2" s="835" t="s">
        <v>2823</v>
      </c>
      <c r="B2" s="835" t="s">
        <v>1511</v>
      </c>
    </row>
    <row customHeight="1" ht="11.25">
      <c r="A3" s="835" t="s">
        <v>2824</v>
      </c>
      <c r="B3" s="835" t="s">
        <v>1520</v>
      </c>
    </row>
    <row customHeight="1" ht="11.25">
      <c r="A4" s="835" t="s">
        <v>2825</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E83D1-2E65-3487-5571-22AD351B92C5}"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2704</v>
      </c>
      <c r="B1" s="373" t="s">
        <v>2705</v>
      </c>
      <c r="C1" s="373" t="s">
        <v>2706</v>
      </c>
      <c r="D1" s="373" t="s">
        <v>2707</v>
      </c>
      <c r="E1" s="0" t="s">
        <v>2708</v>
      </c>
      <c r="F1" s="0" t="s">
        <v>2709</v>
      </c>
      <c r="G1" s="0" t="s">
        <v>2710</v>
      </c>
    </row>
    <row customHeight="1" ht="11.25">
      <c r="A2" s="0" t="s">
        <v>16</v>
      </c>
      <c r="B2" s="0" t="s">
        <v>2711</v>
      </c>
      <c r="C2" s="0" t="s">
        <v>2712</v>
      </c>
      <c r="D2" s="0" t="s">
        <v>2711</v>
      </c>
      <c r="E2" s="0" t="s">
        <v>2712</v>
      </c>
      <c r="F2" s="0" t="s">
        <v>2713</v>
      </c>
      <c r="G2" s="0" t="s">
        <v>108</v>
      </c>
    </row>
    <row customHeight="1" ht="11.25">
      <c r="A3" s="0" t="s">
        <v>16</v>
      </c>
      <c r="B3" s="0" t="s">
        <v>2714</v>
      </c>
      <c r="C3" s="0" t="s">
        <v>2715</v>
      </c>
      <c r="D3" s="0" t="s">
        <v>2714</v>
      </c>
      <c r="E3" s="0" t="s">
        <v>2715</v>
      </c>
      <c r="F3" s="0" t="s">
        <v>2713</v>
      </c>
      <c r="G3" s="0" t="s">
        <v>109</v>
      </c>
    </row>
    <row customHeight="1" ht="11.25">
      <c r="A4" s="0" t="s">
        <v>16</v>
      </c>
      <c r="B4" s="0" t="s">
        <v>2716</v>
      </c>
      <c r="C4" s="0" t="s">
        <v>2717</v>
      </c>
      <c r="D4" s="0" t="s">
        <v>2716</v>
      </c>
      <c r="E4" s="0" t="s">
        <v>2717</v>
      </c>
      <c r="F4" s="0" t="s">
        <v>2713</v>
      </c>
      <c r="G4" s="0" t="s">
        <v>89</v>
      </c>
    </row>
    <row customHeight="1" ht="11.25">
      <c r="A5" s="0" t="s">
        <v>16</v>
      </c>
      <c r="B5" s="0" t="s">
        <v>2718</v>
      </c>
      <c r="C5" s="0" t="s">
        <v>2719</v>
      </c>
      <c r="D5" s="0" t="s">
        <v>2718</v>
      </c>
      <c r="E5" s="0" t="s">
        <v>2719</v>
      </c>
      <c r="F5" s="0" t="s">
        <v>2713</v>
      </c>
      <c r="G5" s="0" t="s">
        <v>90</v>
      </c>
    </row>
    <row customHeight="1" ht="11.25">
      <c r="A6" s="0" t="s">
        <v>16</v>
      </c>
      <c r="B6" s="0" t="s">
        <v>99</v>
      </c>
      <c r="C6" s="0" t="s">
        <v>100</v>
      </c>
      <c r="D6" s="0" t="s">
        <v>99</v>
      </c>
      <c r="E6" s="0" t="s">
        <v>100</v>
      </c>
      <c r="F6" s="0" t="s">
        <v>2713</v>
      </c>
      <c r="G6" s="0" t="s">
        <v>98</v>
      </c>
    </row>
    <row customHeight="1" ht="11.25">
      <c r="A7" s="0" t="s">
        <v>16</v>
      </c>
      <c r="B7" s="0" t="s">
        <v>2720</v>
      </c>
      <c r="C7" s="0" t="s">
        <v>2721</v>
      </c>
      <c r="D7" s="0" t="s">
        <v>2720</v>
      </c>
      <c r="E7" s="0" t="s">
        <v>2721</v>
      </c>
      <c r="F7" s="0" t="s">
        <v>2713</v>
      </c>
      <c r="G7" s="0" t="s">
        <v>91</v>
      </c>
    </row>
    <row customHeight="1" ht="11.25">
      <c r="A8" s="0" t="s">
        <v>16</v>
      </c>
      <c r="B8" s="0" t="s">
        <v>2722</v>
      </c>
      <c r="C8" s="0" t="s">
        <v>2723</v>
      </c>
      <c r="D8" s="0" t="s">
        <v>2722</v>
      </c>
      <c r="E8" s="0" t="s">
        <v>2723</v>
      </c>
      <c r="F8" s="0" t="s">
        <v>2713</v>
      </c>
      <c r="G8" s="0" t="s">
        <v>92</v>
      </c>
    </row>
    <row customHeight="1" ht="11.25">
      <c r="A9" s="0" t="s">
        <v>16</v>
      </c>
      <c r="B9" s="0" t="s">
        <v>2724</v>
      </c>
      <c r="C9" s="0" t="s">
        <v>2725</v>
      </c>
      <c r="D9" s="0" t="s">
        <v>2724</v>
      </c>
      <c r="E9" s="0" t="s">
        <v>2725</v>
      </c>
      <c r="F9" s="0" t="s">
        <v>2713</v>
      </c>
      <c r="G9" s="0" t="s">
        <v>110</v>
      </c>
    </row>
    <row customHeight="1" ht="11.25">
      <c r="A10" s="0" t="s">
        <v>16</v>
      </c>
      <c r="B10" s="0" t="s">
        <v>2726</v>
      </c>
      <c r="C10" s="0" t="s">
        <v>2727</v>
      </c>
      <c r="D10" s="0" t="s">
        <v>2726</v>
      </c>
      <c r="E10" s="0" t="s">
        <v>2727</v>
      </c>
      <c r="F10" s="0" t="s">
        <v>2713</v>
      </c>
      <c r="G10" s="0" t="s">
        <v>146</v>
      </c>
    </row>
    <row customHeight="1" ht="11.25">
      <c r="A11" s="0" t="s">
        <v>16</v>
      </c>
      <c r="B11" s="0" t="s">
        <v>2728</v>
      </c>
      <c r="C11" s="0" t="s">
        <v>2729</v>
      </c>
      <c r="D11" s="0" t="s">
        <v>2728</v>
      </c>
      <c r="E11" s="0" t="s">
        <v>2729</v>
      </c>
      <c r="F11" s="0" t="s">
        <v>2713</v>
      </c>
      <c r="G11" s="0" t="s">
        <v>147</v>
      </c>
    </row>
    <row customHeight="1" ht="11.25">
      <c r="A12" s="0" t="s">
        <v>16</v>
      </c>
      <c r="B12" s="0" t="s">
        <v>2730</v>
      </c>
      <c r="C12" s="0" t="s">
        <v>2731</v>
      </c>
      <c r="D12" s="0" t="s">
        <v>2730</v>
      </c>
      <c r="E12" s="0" t="s">
        <v>2731</v>
      </c>
      <c r="F12" s="0" t="s">
        <v>2713</v>
      </c>
      <c r="G12" s="0" t="s">
        <v>148</v>
      </c>
    </row>
    <row customHeight="1" ht="11.25">
      <c r="A13" s="0" t="s">
        <v>16</v>
      </c>
      <c r="B13" s="0" t="s">
        <v>2732</v>
      </c>
      <c r="C13" s="0" t="s">
        <v>2733</v>
      </c>
      <c r="D13" s="0" t="s">
        <v>2732</v>
      </c>
      <c r="E13" s="0" t="s">
        <v>2733</v>
      </c>
      <c r="F13" s="0" t="s">
        <v>2713</v>
      </c>
      <c r="G13" s="0" t="s">
        <v>149</v>
      </c>
    </row>
    <row customHeight="1" ht="11.25">
      <c r="A14" s="0" t="s">
        <v>16</v>
      </c>
      <c r="B14" s="0" t="s">
        <v>2734</v>
      </c>
      <c r="C14" s="0" t="s">
        <v>2735</v>
      </c>
      <c r="D14" s="0" t="s">
        <v>2734</v>
      </c>
      <c r="E14" s="0" t="s">
        <v>2735</v>
      </c>
      <c r="F14" s="0" t="s">
        <v>2713</v>
      </c>
      <c r="G14" s="0" t="s">
        <v>150</v>
      </c>
    </row>
    <row customHeight="1" ht="11.25">
      <c r="A15" s="0" t="s">
        <v>16</v>
      </c>
      <c r="B15" s="0" t="s">
        <v>2736</v>
      </c>
      <c r="C15" s="0" t="s">
        <v>2737</v>
      </c>
      <c r="D15" s="0" t="s">
        <v>2736</v>
      </c>
      <c r="E15" s="0" t="s">
        <v>2737</v>
      </c>
      <c r="F15" s="0" t="s">
        <v>2713</v>
      </c>
      <c r="G15" s="0" t="s">
        <v>151</v>
      </c>
    </row>
    <row customHeight="1" ht="11.25">
      <c r="A16" s="0" t="s">
        <v>16</v>
      </c>
      <c r="B16" s="0" t="s">
        <v>2738</v>
      </c>
      <c r="C16" s="0" t="s">
        <v>2739</v>
      </c>
      <c r="D16" s="0" t="s">
        <v>2738</v>
      </c>
      <c r="E16" s="0" t="s">
        <v>2739</v>
      </c>
      <c r="F16" s="0" t="s">
        <v>2713</v>
      </c>
      <c r="G16" s="0" t="s">
        <v>1470</v>
      </c>
    </row>
    <row customHeight="1" ht="11.25">
      <c r="A17" s="0" t="s">
        <v>16</v>
      </c>
      <c r="B17" s="0" t="s">
        <v>2740</v>
      </c>
      <c r="C17" s="0" t="s">
        <v>2741</v>
      </c>
      <c r="D17" s="0" t="s">
        <v>2740</v>
      </c>
      <c r="E17" s="0" t="s">
        <v>2741</v>
      </c>
      <c r="F17" s="0" t="s">
        <v>2713</v>
      </c>
      <c r="G17" s="0" t="s">
        <v>1476</v>
      </c>
    </row>
    <row customHeight="1" ht="11.25">
      <c r="A18" s="0" t="s">
        <v>16</v>
      </c>
      <c r="B18" s="0" t="s">
        <v>2742</v>
      </c>
      <c r="C18" s="0" t="s">
        <v>2743</v>
      </c>
      <c r="D18" s="0" t="s">
        <v>2742</v>
      </c>
      <c r="E18" s="0" t="s">
        <v>2743</v>
      </c>
      <c r="F18" s="0" t="s">
        <v>2713</v>
      </c>
      <c r="G18" s="0" t="s">
        <v>1488</v>
      </c>
    </row>
    <row customHeight="1" ht="11.25">
      <c r="A19" s="0" t="s">
        <v>16</v>
      </c>
      <c r="B19" s="0" t="s">
        <v>2744</v>
      </c>
      <c r="C19" s="0" t="s">
        <v>2745</v>
      </c>
      <c r="D19" s="0" t="s">
        <v>2744</v>
      </c>
      <c r="E19" s="0" t="s">
        <v>2745</v>
      </c>
      <c r="F19" s="0" t="s">
        <v>2713</v>
      </c>
      <c r="G19" s="0" t="s">
        <v>1502</v>
      </c>
    </row>
    <row customHeight="1" ht="11.25">
      <c r="A20" s="0" t="s">
        <v>16</v>
      </c>
      <c r="B20" s="0" t="s">
        <v>2746</v>
      </c>
      <c r="C20" s="0" t="s">
        <v>2747</v>
      </c>
      <c r="D20" s="0" t="s">
        <v>2746</v>
      </c>
      <c r="E20" s="0" t="s">
        <v>2747</v>
      </c>
      <c r="F20" s="0" t="s">
        <v>2748</v>
      </c>
      <c r="G20" s="0" t="s">
        <v>1514</v>
      </c>
    </row>
    <row customHeight="1" ht="11.25">
      <c r="A21" s="0" t="s">
        <v>16</v>
      </c>
      <c r="B21" s="0" t="s">
        <v>2749</v>
      </c>
      <c r="C21" s="0" t="s">
        <v>2750</v>
      </c>
      <c r="D21" s="0" t="s">
        <v>2749</v>
      </c>
      <c r="E21" s="0" t="s">
        <v>2750</v>
      </c>
      <c r="F21" s="0" t="s">
        <v>2748</v>
      </c>
      <c r="G21" s="0" t="s">
        <v>1523</v>
      </c>
    </row>
    <row customHeight="1" ht="11.25">
      <c r="A22" s="0" t="s">
        <v>16</v>
      </c>
      <c r="B22" s="0" t="s">
        <v>2751</v>
      </c>
      <c r="C22" s="0" t="s">
        <v>2752</v>
      </c>
      <c r="D22" s="0" t="s">
        <v>2751</v>
      </c>
      <c r="E22" s="0" t="s">
        <v>2752</v>
      </c>
      <c r="F22" s="0" t="s">
        <v>2748</v>
      </c>
      <c r="G22" s="0" t="s">
        <v>1539</v>
      </c>
    </row>
    <row customHeight="1" ht="11.25">
      <c r="A23" s="0" t="s">
        <v>16</v>
      </c>
      <c r="B23" s="0" t="s">
        <v>2753</v>
      </c>
      <c r="C23" s="0" t="s">
        <v>2754</v>
      </c>
      <c r="D23" s="0" t="s">
        <v>2753</v>
      </c>
      <c r="E23" s="0" t="s">
        <v>2754</v>
      </c>
      <c r="F23" s="0" t="s">
        <v>2748</v>
      </c>
      <c r="G23" s="0" t="s">
        <v>1546</v>
      </c>
    </row>
    <row customHeight="1" ht="11.25">
      <c r="A24" s="0" t="s">
        <v>16</v>
      </c>
      <c r="B24" s="0" t="s">
        <v>2755</v>
      </c>
      <c r="C24" s="0" t="s">
        <v>2756</v>
      </c>
      <c r="D24" s="0" t="s">
        <v>2755</v>
      </c>
      <c r="E24" s="0" t="s">
        <v>2756</v>
      </c>
      <c r="F24" s="0" t="s">
        <v>2748</v>
      </c>
      <c r="G24" s="0" t="s">
        <v>1554</v>
      </c>
    </row>
    <row customHeight="1" ht="11.25">
      <c r="A25" s="0" t="s">
        <v>16</v>
      </c>
      <c r="B25" s="0" t="s">
        <v>2757</v>
      </c>
      <c r="C25" s="0" t="s">
        <v>2758</v>
      </c>
      <c r="D25" s="0" t="s">
        <v>2757</v>
      </c>
      <c r="E25" s="0" t="s">
        <v>2758</v>
      </c>
      <c r="F25" s="0" t="s">
        <v>2748</v>
      </c>
      <c r="G25" s="0" t="s">
        <v>1561</v>
      </c>
    </row>
    <row customHeight="1" ht="11.25">
      <c r="A26" s="0" t="s">
        <v>16</v>
      </c>
      <c r="B26" s="0" t="s">
        <v>2759</v>
      </c>
      <c r="C26" s="0" t="s">
        <v>2760</v>
      </c>
      <c r="D26" s="0" t="s">
        <v>2759</v>
      </c>
      <c r="E26" s="0" t="s">
        <v>2760</v>
      </c>
      <c r="F26" s="0" t="s">
        <v>2748</v>
      </c>
      <c r="G26" s="0" t="s">
        <v>1565</v>
      </c>
    </row>
    <row customHeight="1" ht="11.25">
      <c r="A27" s="0" t="s">
        <v>16</v>
      </c>
      <c r="B27" s="0" t="s">
        <v>2761</v>
      </c>
      <c r="C27" s="0" t="s">
        <v>2762</v>
      </c>
      <c r="D27" s="0" t="s">
        <v>2761</v>
      </c>
      <c r="E27" s="0" t="s">
        <v>2762</v>
      </c>
      <c r="F27" s="0" t="s">
        <v>2748</v>
      </c>
      <c r="G27" s="0" t="s">
        <v>1570</v>
      </c>
    </row>
    <row customHeight="1" ht="11.25">
      <c r="A28" s="0" t="s">
        <v>16</v>
      </c>
      <c r="B28" s="0" t="s">
        <v>2763</v>
      </c>
      <c r="C28" s="0" t="s">
        <v>2764</v>
      </c>
      <c r="D28" s="0" t="s">
        <v>2763</v>
      </c>
      <c r="E28" s="0" t="s">
        <v>2764</v>
      </c>
      <c r="F28" s="0" t="s">
        <v>2748</v>
      </c>
      <c r="G28" s="0" t="s">
        <v>1578</v>
      </c>
    </row>
    <row customHeight="1" ht="11.25">
      <c r="A29" s="0" t="s">
        <v>16</v>
      </c>
      <c r="B29" s="0" t="s">
        <v>2765</v>
      </c>
      <c r="C29" s="0" t="s">
        <v>2766</v>
      </c>
      <c r="D29" s="0" t="s">
        <v>2765</v>
      </c>
      <c r="E29" s="0" t="s">
        <v>2766</v>
      </c>
      <c r="F29" s="0" t="s">
        <v>2748</v>
      </c>
      <c r="G29" s="0" t="s">
        <v>1580</v>
      </c>
    </row>
    <row customHeight="1" ht="11.25">
      <c r="A30" s="0" t="s">
        <v>16</v>
      </c>
      <c r="B30" s="0" t="s">
        <v>2767</v>
      </c>
      <c r="C30" s="0" t="s">
        <v>2768</v>
      </c>
      <c r="D30" s="0" t="s">
        <v>2767</v>
      </c>
      <c r="E30" s="0" t="s">
        <v>2768</v>
      </c>
      <c r="F30" s="0" t="s">
        <v>2748</v>
      </c>
      <c r="G30" s="0" t="s">
        <v>1583</v>
      </c>
    </row>
    <row customHeight="1" ht="11.25">
      <c r="A31" s="0" t="s">
        <v>16</v>
      </c>
      <c r="B31" s="0" t="s">
        <v>2769</v>
      </c>
      <c r="C31" s="0" t="s">
        <v>2770</v>
      </c>
      <c r="D31" s="0" t="s">
        <v>2769</v>
      </c>
      <c r="E31" s="0" t="s">
        <v>2770</v>
      </c>
      <c r="F31" s="0" t="s">
        <v>2748</v>
      </c>
      <c r="G31" s="0" t="s">
        <v>1589</v>
      </c>
    </row>
    <row customHeight="1" ht="11.25">
      <c r="A32" s="0" t="s">
        <v>16</v>
      </c>
      <c r="B32" s="0" t="s">
        <v>2771</v>
      </c>
      <c r="C32" s="0" t="s">
        <v>2772</v>
      </c>
      <c r="D32" s="0" t="s">
        <v>2771</v>
      </c>
      <c r="E32" s="0" t="s">
        <v>2772</v>
      </c>
      <c r="F32" s="0" t="s">
        <v>2748</v>
      </c>
      <c r="G32" s="0" t="s">
        <v>1591</v>
      </c>
    </row>
    <row customHeight="1" ht="11.25">
      <c r="A33" s="0" t="s">
        <v>16</v>
      </c>
      <c r="B33" s="0" t="s">
        <v>2773</v>
      </c>
      <c r="C33" s="0" t="s">
        <v>2774</v>
      </c>
      <c r="D33" s="0" t="s">
        <v>2773</v>
      </c>
      <c r="E33" s="0" t="s">
        <v>2774</v>
      </c>
      <c r="F33" s="0" t="s">
        <v>2748</v>
      </c>
      <c r="G33" s="0" t="s">
        <v>1593</v>
      </c>
    </row>
    <row customHeight="1" ht="11.25">
      <c r="A34" s="0" t="s">
        <v>16</v>
      </c>
      <c r="B34" s="0" t="s">
        <v>2775</v>
      </c>
      <c r="C34" s="0" t="s">
        <v>2776</v>
      </c>
      <c r="D34" s="0" t="s">
        <v>2775</v>
      </c>
      <c r="E34" s="0" t="s">
        <v>2776</v>
      </c>
      <c r="F34" s="0" t="s">
        <v>2748</v>
      </c>
      <c r="G34" s="0" t="s">
        <v>1595</v>
      </c>
    </row>
    <row customHeight="1" ht="11.25">
      <c r="A35" s="0" t="s">
        <v>16</v>
      </c>
      <c r="B35" s="0" t="s">
        <v>2777</v>
      </c>
      <c r="C35" s="0" t="s">
        <v>2778</v>
      </c>
      <c r="D35" s="0" t="s">
        <v>2777</v>
      </c>
      <c r="E35" s="0" t="s">
        <v>2778</v>
      </c>
      <c r="F35" s="0" t="s">
        <v>2748</v>
      </c>
      <c r="G35" s="0" t="s">
        <v>1600</v>
      </c>
    </row>
    <row customHeight="1" ht="11.25">
      <c r="A36" s="0" t="s">
        <v>16</v>
      </c>
      <c r="B36" s="0" t="s">
        <v>2779</v>
      </c>
      <c r="C36" s="0" t="s">
        <v>2780</v>
      </c>
      <c r="D36" s="0" t="s">
        <v>2779</v>
      </c>
      <c r="E36" s="0" t="s">
        <v>2780</v>
      </c>
      <c r="F36" s="0" t="s">
        <v>2748</v>
      </c>
      <c r="G36" s="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350CB-2C13-F99D-AC62-4BFCF273AE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2826</v>
      </c>
      <c r="B1" s="835" t="s">
        <v>2827</v>
      </c>
      <c r="C1" s="835" t="s">
        <v>1173</v>
      </c>
    </row>
    <row customHeight="1" ht="11.25">
      <c r="A2" s="835">
        <v>4189678</v>
      </c>
      <c r="B2" s="835" t="s">
        <v>2828</v>
      </c>
      <c r="C2" s="835" t="s">
        <v>2829</v>
      </c>
    </row>
    <row customHeight="1" ht="11.25">
      <c r="A3" s="835">
        <v>4190415</v>
      </c>
      <c r="B3" s="835" t="s">
        <v>2830</v>
      </c>
      <c r="C3" s="835" t="s">
        <v>2829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BC0CD-3CE9-1E96-D3E8-8FF6993CF8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2831</v>
      </c>
      <c r="B1" s="163" t="s">
        <v>2832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5E173-75CB-180A-50C6-871A969032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2833</v>
      </c>
      <c r="B1" s="0" t="b">
        <v>1</v>
      </c>
    </row>
    <row customHeight="1" ht="11.25">
      <c r="A2" s="0" t="s">
        <v>2834</v>
      </c>
      <c r="B2" s="0" t="b">
        <v>0</v>
      </c>
    </row>
    <row customHeight="1" ht="11.25">
      <c r="A3" s="0" t="s">
        <v>2835</v>
      </c>
      <c r="B3" s="0" t="b">
        <v>0</v>
      </c>
    </row>
    <row customHeight="1" ht="11.25">
      <c r="A4" s="0" t="s">
        <v>2836</v>
      </c>
      <c r="B4" s="0" t="b">
        <v>0</v>
      </c>
    </row>
    <row customHeight="1" ht="11.25">
      <c r="A5" s="0" t="s">
        <v>2837</v>
      </c>
      <c r="B5" s="0" t="b">
        <v>1</v>
      </c>
    </row>
    <row customHeight="1" ht="11.25">
      <c r="A6" s="0" t="s">
        <v>2838</v>
      </c>
      <c r="B6" s="0" t="b">
        <v>0</v>
      </c>
    </row>
    <row customHeight="1" ht="11.25">
      <c r="A7" s="0" t="s">
        <v>2839</v>
      </c>
      <c r="B7" s="0" t="b">
        <v>0</v>
      </c>
    </row>
    <row customHeight="1" ht="11.25">
      <c r="A8" s="0" t="s">
        <v>2840</v>
      </c>
      <c r="B8" s="0" t="b">
        <v>0</v>
      </c>
    </row>
    <row customHeight="1" ht="11.25">
      <c r="A9" s="0" t="s">
        <v>2841</v>
      </c>
      <c r="B9" s="0" t="b">
        <v>0</v>
      </c>
    </row>
    <row customHeight="1" ht="11.25">
      <c r="A10" s="0" t="s">
        <v>2842</v>
      </c>
      <c r="B10" s="0" t="b">
        <v>0</v>
      </c>
    </row>
    <row customHeight="1" ht="11.25">
      <c r="A11" s="0" t="s">
        <v>2843</v>
      </c>
      <c r="B11" s="0" t="b">
        <v>0</v>
      </c>
    </row>
    <row customHeight="1" ht="11.25">
      <c r="A12" s="0" t="s">
        <v>2844</v>
      </c>
      <c r="B12" s="0" t="b">
        <v>0</v>
      </c>
    </row>
    <row customHeight="1" ht="11.25">
      <c r="A13" s="0" t="s">
        <v>2845</v>
      </c>
      <c r="B13" s="0" t="b">
        <v>0</v>
      </c>
    </row>
    <row customHeight="1" ht="11.25">
      <c r="A14" s="0" t="s">
        <v>2846</v>
      </c>
      <c r="B14" s="0" t="b">
        <v>1</v>
      </c>
    </row>
    <row customHeight="1" ht="11.25">
      <c r="A15" s="0" t="s">
        <v>2847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19448-7BEA-68D3-F91D-19F95D5A65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81785-03CD-030D-BC69-2312658641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2848</v>
      </c>
      <c r="B1" s="67" t="s">
        <v>2849</v>
      </c>
    </row>
    <row customHeight="1" ht="11.25">
      <c r="A2" s="64" t="s">
        <v>2850</v>
      </c>
      <c r="B2" s="64" t="s">
        <v>2851</v>
      </c>
    </row>
    <row customHeight="1" ht="11.25">
      <c r="A3" s="64" t="s">
        <v>2852</v>
      </c>
      <c r="B3" s="64" t="s">
        <v>2853</v>
      </c>
    </row>
    <row customHeight="1" ht="11.25">
      <c r="A4" s="64" t="s">
        <v>2854</v>
      </c>
      <c r="B4" s="64" t="s">
        <v>2855</v>
      </c>
    </row>
    <row customHeight="1" ht="11.25">
      <c r="A5" s="64" t="s">
        <v>2856</v>
      </c>
      <c r="B5" s="64" t="s">
        <v>2857</v>
      </c>
    </row>
    <row customHeight="1" ht="11.25">
      <c r="A6" s="64" t="s">
        <v>2858</v>
      </c>
      <c r="B6" s="64" t="s">
        <v>2859</v>
      </c>
    </row>
    <row customHeight="1" ht="11.25">
      <c r="A7" s="64" t="s">
        <v>2860</v>
      </c>
      <c r="B7" s="64" t="s">
        <v>2861</v>
      </c>
    </row>
    <row customHeight="1" ht="11.25">
      <c r="A8" s="64" t="s">
        <v>2862</v>
      </c>
      <c r="B8" s="64" t="s">
        <v>2863</v>
      </c>
    </row>
    <row customHeight="1" ht="11.25">
      <c r="A9" s="64" t="s">
        <v>2864</v>
      </c>
      <c r="B9" s="64" t="s">
        <v>2865</v>
      </c>
    </row>
    <row customHeight="1" ht="11.25">
      <c r="A10" s="64" t="s">
        <v>2866</v>
      </c>
      <c r="B10" s="64" t="s">
        <v>2867</v>
      </c>
    </row>
    <row customHeight="1" ht="11.25">
      <c r="A11" s="64" t="s">
        <v>2868</v>
      </c>
      <c r="B11" s="64" t="s">
        <v>2869</v>
      </c>
    </row>
    <row customHeight="1" ht="11.25">
      <c r="A12" s="64" t="s">
        <v>2870</v>
      </c>
      <c r="B12" s="64" t="s">
        <v>2871</v>
      </c>
    </row>
    <row customHeight="1" ht="11.25">
      <c r="A13" s="64" t="s">
        <v>2872</v>
      </c>
      <c r="B13" s="64" t="s">
        <v>2873</v>
      </c>
    </row>
    <row customHeight="1" ht="11.25">
      <c r="A14" s="64" t="s">
        <v>2874</v>
      </c>
      <c r="B14" s="64" t="s">
        <v>2875</v>
      </c>
    </row>
    <row customHeight="1" ht="11.25">
      <c r="A15" s="64" t="s">
        <v>2876</v>
      </c>
      <c r="B15" s="64" t="s">
        <v>2877</v>
      </c>
    </row>
    <row customHeight="1" ht="11.25">
      <c r="A16" s="64" t="s">
        <v>2878</v>
      </c>
      <c r="B16" s="64" t="s">
        <v>2879</v>
      </c>
    </row>
    <row customHeight="1" ht="11.25">
      <c r="A17" s="64" t="s">
        <v>2880</v>
      </c>
      <c r="B17" s="64" t="s">
        <v>2881</v>
      </c>
    </row>
    <row customHeight="1" ht="11.25">
      <c r="A18" s="64" t="s">
        <v>2882</v>
      </c>
      <c r="B18" s="64" t="s">
        <v>2883</v>
      </c>
    </row>
    <row customHeight="1" ht="11.25">
      <c r="A19" s="64" t="s">
        <v>2884</v>
      </c>
      <c r="B19" s="64" t="s">
        <v>2885</v>
      </c>
    </row>
    <row customHeight="1" ht="11.25">
      <c r="A20" s="64" t="s">
        <v>2886</v>
      </c>
      <c r="B20" s="64" t="s">
        <v>2887</v>
      </c>
    </row>
    <row customHeight="1" ht="11.25">
      <c r="A21" s="64" t="s">
        <v>2888</v>
      </c>
      <c r="B21" s="64" t="s">
        <v>2889</v>
      </c>
    </row>
    <row customHeight="1" ht="11.25">
      <c r="A22" s="64" t="s">
        <v>2890</v>
      </c>
      <c r="B22" s="64" t="s">
        <v>2891</v>
      </c>
    </row>
    <row customHeight="1" ht="11.25">
      <c r="A23" s="64" t="s">
        <v>2892</v>
      </c>
      <c r="B23" s="64" t="s">
        <v>2893</v>
      </c>
    </row>
    <row customHeight="1" ht="11.25">
      <c r="A24" s="64" t="s">
        <v>2894</v>
      </c>
      <c r="B24" s="64" t="s">
        <v>2895</v>
      </c>
    </row>
    <row customHeight="1" ht="11.25">
      <c r="A25" s="64" t="s">
        <v>2896</v>
      </c>
      <c r="B25" s="64" t="s">
        <v>2897</v>
      </c>
    </row>
    <row customHeight="1" ht="11.25">
      <c r="A26" s="64" t="s">
        <v>2898</v>
      </c>
      <c r="B26" s="64" t="s">
        <v>2899</v>
      </c>
    </row>
    <row customHeight="1" ht="11.25">
      <c r="A27" s="64" t="s">
        <v>2900</v>
      </c>
      <c r="B27" s="64" t="s">
        <v>2901</v>
      </c>
    </row>
    <row customHeight="1" ht="11.25">
      <c r="A28" s="64" t="s">
        <v>2902</v>
      </c>
      <c r="B28" s="64" t="s">
        <v>2903</v>
      </c>
    </row>
    <row customHeight="1" ht="11.25">
      <c r="A29" s="64" t="s">
        <v>2904</v>
      </c>
      <c r="B29" s="64" t="s">
        <v>2905</v>
      </c>
    </row>
    <row customHeight="1" ht="11.25">
      <c r="A30" s="64" t="s">
        <v>2906</v>
      </c>
      <c r="B30" s="64" t="s">
        <v>2907</v>
      </c>
    </row>
    <row customHeight="1" ht="11.25">
      <c r="A31" s="64" t="s">
        <v>2908</v>
      </c>
      <c r="B31" s="64" t="s">
        <v>2909</v>
      </c>
    </row>
    <row customHeight="1" ht="11.25">
      <c r="A32" s="64" t="s">
        <v>2910</v>
      </c>
      <c r="B32" s="64" t="s">
        <v>2911</v>
      </c>
    </row>
    <row customHeight="1" ht="11.25">
      <c r="A33" s="64" t="s">
        <v>2912</v>
      </c>
      <c r="B33" s="64" t="s">
        <v>2913</v>
      </c>
    </row>
    <row customHeight="1" ht="11.25">
      <c r="A34" s="64" t="s">
        <v>2914</v>
      </c>
      <c r="B34" s="64" t="s">
        <v>2915</v>
      </c>
    </row>
    <row customHeight="1" ht="11.25">
      <c r="A35" s="64" t="s">
        <v>2916</v>
      </c>
      <c r="B35" s="64" t="s">
        <v>2917</v>
      </c>
    </row>
    <row customHeight="1" ht="11.25">
      <c r="A36" s="64" t="s">
        <v>2918</v>
      </c>
      <c r="B36" s="64" t="s">
        <v>2919</v>
      </c>
    </row>
    <row customHeight="1" ht="11.25">
      <c r="A37" s="64" t="s">
        <v>2920</v>
      </c>
      <c r="B37" s="64" t="s">
        <v>2921</v>
      </c>
    </row>
    <row customHeight="1" ht="11.25">
      <c r="A38" s="64" t="s">
        <v>2922</v>
      </c>
      <c r="B38" s="64" t="s">
        <v>2923</v>
      </c>
    </row>
    <row customHeight="1" ht="11.25">
      <c r="A39" s="64" t="s">
        <v>2924</v>
      </c>
      <c r="B39" s="64" t="s">
        <v>2925</v>
      </c>
    </row>
    <row customHeight="1" ht="11.25">
      <c r="A40" s="64" t="s">
        <v>2926</v>
      </c>
      <c r="B40" s="64" t="s">
        <v>2927</v>
      </c>
    </row>
    <row customHeight="1" ht="11.25">
      <c r="A41" s="64" t="s">
        <v>2928</v>
      </c>
      <c r="B41" s="64" t="s">
        <v>2929</v>
      </c>
    </row>
    <row customHeight="1" ht="11.25">
      <c r="A42" s="64" t="s">
        <v>2930</v>
      </c>
      <c r="B42" s="64" t="s">
        <v>2931</v>
      </c>
    </row>
    <row customHeight="1" ht="11.25">
      <c r="A43" s="64" t="s">
        <v>2932</v>
      </c>
      <c r="B43" s="64" t="s">
        <v>2933</v>
      </c>
    </row>
    <row customHeight="1" ht="11.25">
      <c r="A44" s="64" t="s">
        <v>2934</v>
      </c>
      <c r="B44" s="64" t="s">
        <v>2935</v>
      </c>
    </row>
    <row customHeight="1" ht="11.25">
      <c r="A45" s="64" t="s">
        <v>2936</v>
      </c>
      <c r="B45" s="64" t="s">
        <v>2937</v>
      </c>
    </row>
    <row customHeight="1" ht="11.25">
      <c r="A46" s="64" t="s">
        <v>2938</v>
      </c>
      <c r="B46" s="64" t="s">
        <v>2939</v>
      </c>
    </row>
    <row customHeight="1" ht="11.25">
      <c r="A47" s="64" t="s">
        <v>2940</v>
      </c>
      <c r="B47" s="64" t="s">
        <v>2941</v>
      </c>
    </row>
    <row customHeight="1" ht="11.25">
      <c r="A48" s="64" t="s">
        <v>2942</v>
      </c>
      <c r="B48" s="64" t="s">
        <v>2943</v>
      </c>
    </row>
    <row customHeight="1" ht="11.25">
      <c r="A49" s="64" t="s">
        <v>2944</v>
      </c>
      <c r="B49" s="64" t="s">
        <v>2945</v>
      </c>
    </row>
    <row customHeight="1" ht="11.25">
      <c r="A50" s="64" t="s">
        <v>2946</v>
      </c>
      <c r="B50" s="64" t="s">
        <v>2947</v>
      </c>
    </row>
    <row customHeight="1" ht="11.25">
      <c r="A51" s="64" t="s">
        <v>2948</v>
      </c>
      <c r="B51" s="64" t="s">
        <v>2949</v>
      </c>
    </row>
    <row customHeight="1" ht="11.25">
      <c r="A52" s="64" t="s">
        <v>2950</v>
      </c>
      <c r="B52" s="64" t="s">
        <v>2951</v>
      </c>
    </row>
    <row customHeight="1" ht="11.25">
      <c r="A53" s="64" t="s">
        <v>2952</v>
      </c>
      <c r="B53" s="64" t="s">
        <v>2953</v>
      </c>
    </row>
    <row customHeight="1" ht="11.25">
      <c r="A54" s="64" t="s">
        <v>2954</v>
      </c>
      <c r="B54" s="64" t="s">
        <v>2955</v>
      </c>
    </row>
    <row customHeight="1" ht="11.25">
      <c r="A55" s="64" t="s">
        <v>2956</v>
      </c>
      <c r="B55" s="64" t="s">
        <v>2957</v>
      </c>
    </row>
    <row customHeight="1" ht="11.25">
      <c r="A56" s="64" t="s">
        <v>2958</v>
      </c>
      <c r="B56" s="64" t="s">
        <v>2959</v>
      </c>
    </row>
    <row customHeight="1" ht="11.25">
      <c r="A57" s="64" t="s">
        <v>2960</v>
      </c>
      <c r="B57" s="64" t="s">
        <v>2961</v>
      </c>
    </row>
    <row customHeight="1" ht="11.25">
      <c r="A58" s="64" t="s">
        <v>2962</v>
      </c>
      <c r="B58" s="64" t="s">
        <v>2963</v>
      </c>
    </row>
    <row customHeight="1" ht="11.25">
      <c r="A59" s="64" t="s">
        <v>2964</v>
      </c>
      <c r="B59" s="64" t="s">
        <v>2965</v>
      </c>
    </row>
    <row customHeight="1" ht="11.25">
      <c r="A60" s="64" t="s">
        <v>2966</v>
      </c>
      <c r="B60" s="64" t="s">
        <v>2967</v>
      </c>
    </row>
    <row customHeight="1" ht="11.25">
      <c r="A61" s="64"/>
      <c r="B61" s="64" t="s">
        <v>2968</v>
      </c>
    </row>
    <row customHeight="1" ht="11.25">
      <c r="A62" s="64"/>
      <c r="B62" s="64" t="s">
        <v>2969</v>
      </c>
    </row>
    <row customHeight="1" ht="11.25">
      <c r="A63" s="64"/>
      <c r="B63" s="64" t="s">
        <v>2970</v>
      </c>
    </row>
    <row customHeight="1" ht="11.25">
      <c r="A64" s="64"/>
      <c r="B64" s="64" t="s">
        <v>2971</v>
      </c>
    </row>
    <row customHeight="1" ht="11.25">
      <c r="A65" s="64"/>
      <c r="B65" s="64" t="s">
        <v>2972</v>
      </c>
    </row>
    <row customHeight="1" ht="11.25">
      <c r="A66" s="64"/>
      <c r="B66" s="64" t="s">
        <v>2973</v>
      </c>
    </row>
    <row customHeight="1" ht="11.25">
      <c r="A67" s="64"/>
      <c r="B67" s="64" t="s">
        <v>2974</v>
      </c>
    </row>
    <row customHeight="1" ht="11.25">
      <c r="A68" s="64"/>
      <c r="B68" s="64" t="s">
        <v>2975</v>
      </c>
    </row>
    <row customHeight="1" ht="11.25">
      <c r="A69" s="64"/>
      <c r="B69" s="64" t="s">
        <v>2976</v>
      </c>
    </row>
    <row customHeight="1" ht="11.25">
      <c r="A70" s="64"/>
      <c r="B70" s="64" t="s">
        <v>2977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15551-C6C9-B0F2-DB7D-83F816075D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2978</v>
      </c>
    </row>
    <row customHeight="1" ht="90">
      <c r="B2" s="94" t="s">
        <v>2979</v>
      </c>
    </row>
    <row customHeight="1" ht="67.5">
      <c r="B3" s="94" t="s">
        <v>2980</v>
      </c>
    </row>
    <row customHeight="1" ht="33.75">
      <c r="B4" s="94" t="s">
        <v>2981</v>
      </c>
    </row>
    <row customHeight="1" ht="11.25">
      <c r="B5" s="94" t="s">
        <v>2982</v>
      </c>
    </row>
    <row customHeight="1" ht="22.5">
      <c r="B6" s="94" t="s">
        <v>2983</v>
      </c>
    </row>
    <row customHeight="1" ht="22.5">
      <c r="B7" s="94" t="s">
        <v>2984</v>
      </c>
    </row>
    <row customHeight="1" ht="22.5">
      <c r="B8" s="94" t="s">
        <v>2985</v>
      </c>
    </row>
    <row customHeight="1" ht="22.5">
      <c r="B9" s="94" t="s">
        <v>2986</v>
      </c>
    </row>
    <row customHeight="1" ht="56.25">
      <c r="B10" s="94" t="s">
        <v>2987</v>
      </c>
    </row>
    <row customHeight="1" ht="12.75">
      <c r="B11" s="159" t="s">
        <v>2988</v>
      </c>
    </row>
    <row customHeight="1" ht="11.25">
      <c r="B12" s="93" t="s">
        <v>2989</v>
      </c>
    </row>
    <row customHeight="1" ht="22.5">
      <c r="B13" s="94" t="s">
        <v>2990</v>
      </c>
    </row>
    <row customHeight="1" ht="67.5">
      <c r="B14" s="94" t="s">
        <v>2991</v>
      </c>
    </row>
    <row customHeight="1" ht="22.5">
      <c r="B15" s="94" t="s">
        <v>2992</v>
      </c>
    </row>
    <row customHeight="1" ht="11.25">
      <c r="B16" s="93" t="s">
        <v>2993</v>
      </c>
      <c r="D16" s="100"/>
    </row>
    <row customHeight="1" ht="33.75">
      <c r="B17" s="94" t="s">
        <v>2994</v>
      </c>
    </row>
    <row customHeight="1" ht="33.75">
      <c r="B18" s="94" t="s">
        <v>2995</v>
      </c>
    </row>
    <row customHeight="1" ht="11.25">
      <c r="B19" s="94" t="s">
        <v>2996</v>
      </c>
    </row>
    <row customHeight="1" ht="33.75">
      <c r="B20" s="94" t="s">
        <v>2997</v>
      </c>
    </row>
    <row customHeight="1" ht="11.25">
      <c r="B21" s="93" t="s">
        <v>2998</v>
      </c>
    </row>
    <row customHeight="1" ht="11.25">
      <c r="B22" s="94" t="s">
        <v>2999</v>
      </c>
    </row>
    <row r="24" customHeight="1" ht="22.5">
      <c r="B24" s="161" t="s">
        <v>3000</v>
      </c>
    </row>
    <row r="26" customHeight="1" ht="11.25">
      <c r="B26" s="93" t="s">
        <v>3001</v>
      </c>
    </row>
    <row customHeight="1" ht="22.5">
      <c r="B27" s="160" t="s">
        <v>398</v>
      </c>
    </row>
    <row customHeight="1" ht="56.25">
      <c r="B28" s="160" t="s">
        <v>3002</v>
      </c>
    </row>
    <row customHeight="1" ht="11.25">
      <c r="B29" s="210" t="s">
        <v>3003</v>
      </c>
    </row>
    <row customHeight="1" ht="22.5">
      <c r="B30" s="160" t="s">
        <v>3004</v>
      </c>
    </row>
    <row r="32" customHeight="1" ht="11.25">
      <c r="A32" s="188"/>
      <c r="B32" s="189" t="s">
        <v>3005</v>
      </c>
    </row>
    <row customHeight="1" ht="14.25">
      <c r="A33" s="190">
        <v>1</v>
      </c>
      <c r="B33" s="191" t="s">
        <v>3006</v>
      </c>
    </row>
    <row customHeight="1" ht="14.25">
      <c r="A34" s="190">
        <v>2</v>
      </c>
      <c r="B34" s="191" t="s">
        <v>3007</v>
      </c>
    </row>
    <row customHeight="1" ht="11.25">
      <c r="B35" s="189" t="s">
        <v>3008</v>
      </c>
    </row>
    <row customHeight="1" ht="11.25">
      <c r="B36" s="191" t="s">
        <v>3009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